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tabRatio="601" activeTab="0"/>
  </bookViews>
  <sheets>
    <sheet name="Koptāme" sheetId="1" r:id="rId1"/>
    <sheet name="KOPSAV.APR. 1" sheetId="2" r:id="rId2"/>
    <sheet name="C.v. montāža + zemes d.-1" sheetId="3" r:id="rId3"/>
    <sheet name="Demontāža-1" sheetId="4" r:id="rId4"/>
    <sheet name="Labiekārtošana-1" sheetId="5" r:id="rId5"/>
    <sheet name="KOPSAV.APR. 2" sheetId="6" r:id="rId6"/>
    <sheet name="C.v. montāža + zemes d.-2" sheetId="7" r:id="rId7"/>
    <sheet name="Demontāža-2" sheetId="8" r:id="rId8"/>
    <sheet name="Labiekārtošana-2" sheetId="9" r:id="rId9"/>
    <sheet name="KOPSAV.APR. 3" sheetId="10" r:id="rId10"/>
    <sheet name="C.v. montāža + zemes d.- 3" sheetId="11" r:id="rId11"/>
    <sheet name="Demontāža-3" sheetId="12" r:id="rId12"/>
    <sheet name="Labiekārtošana-3" sheetId="13" r:id="rId13"/>
  </sheets>
  <definedNames>
    <definedName name="_xlnm.Print_Area" localSheetId="0">'Koptāme'!$A$1:$H$60</definedName>
    <definedName name="_xlnm.Print_Area" localSheetId="4">'Labiekārtošana-1'!$A$1:$R$34</definedName>
    <definedName name="_xlnm.Print_Area" localSheetId="8">'Labiekārtošana-2'!$A$1:$R$31</definedName>
    <definedName name="_xlnm.Print_Area" localSheetId="12">'Labiekārtošana-3'!$A$1:$Q$32</definedName>
  </definedNames>
  <calcPr fullCalcOnLoad="1" fullPrecision="0"/>
</workbook>
</file>

<file path=xl/sharedStrings.xml><?xml version="1.0" encoding="utf-8"?>
<sst xmlns="http://schemas.openxmlformats.org/spreadsheetml/2006/main" count="1199" uniqueCount="269">
  <si>
    <t>m</t>
  </si>
  <si>
    <t>m2</t>
  </si>
  <si>
    <t>Mēra</t>
  </si>
  <si>
    <t>Dau -</t>
  </si>
  <si>
    <t>izmaksa</t>
  </si>
  <si>
    <t>vienība</t>
  </si>
  <si>
    <t>dzums</t>
  </si>
  <si>
    <t>KOPĀ</t>
  </si>
  <si>
    <t>k.</t>
  </si>
  <si>
    <t>KOPĀ:</t>
  </si>
  <si>
    <t>KOPĀ TIEŠĀS IZMAKSAS:</t>
  </si>
  <si>
    <t>gab</t>
  </si>
  <si>
    <t>(Darba veids vai konstruktīvā elementa nosaukums)</t>
  </si>
  <si>
    <t>Būves nosaukums:</t>
  </si>
  <si>
    <t>Objekta nosaukums :</t>
  </si>
  <si>
    <t>Objekta adrese:</t>
  </si>
  <si>
    <t xml:space="preserve">Pasūtījuma Nr.: </t>
  </si>
  <si>
    <t>daļas rasējumiem</t>
  </si>
  <si>
    <t>Tāmes izmaksas</t>
  </si>
  <si>
    <t>Tāme sastādīta:</t>
  </si>
  <si>
    <t>gada</t>
  </si>
  <si>
    <t>N.</t>
  </si>
  <si>
    <t>Vienības izmaksas</t>
  </si>
  <si>
    <t xml:space="preserve">Kopējā </t>
  </si>
  <si>
    <t>p.</t>
  </si>
  <si>
    <t>Kods</t>
  </si>
  <si>
    <t>Darba nosaukums</t>
  </si>
  <si>
    <t xml:space="preserve">Laika </t>
  </si>
  <si>
    <t>Darba</t>
  </si>
  <si>
    <t xml:space="preserve">Darba </t>
  </si>
  <si>
    <t>Mate-</t>
  </si>
  <si>
    <t>Meha-</t>
  </si>
  <si>
    <t>Kopā,</t>
  </si>
  <si>
    <t>Darb-</t>
  </si>
  <si>
    <t>norma,</t>
  </si>
  <si>
    <t>apm.lik-</t>
  </si>
  <si>
    <t>alga,</t>
  </si>
  <si>
    <t>riāli,</t>
  </si>
  <si>
    <t>nismi,</t>
  </si>
  <si>
    <t>ietilpība,</t>
  </si>
  <si>
    <t>c/h</t>
  </si>
  <si>
    <t>Sastādīja</t>
  </si>
  <si>
    <t>(paraksts un tā atšifrējums,datums)</t>
  </si>
  <si>
    <t>k-ts</t>
  </si>
  <si>
    <t>m3</t>
  </si>
  <si>
    <t>Bituma mastika</t>
  </si>
  <si>
    <t>kg</t>
  </si>
  <si>
    <t xml:space="preserve">Sastādīta </t>
  </si>
  <si>
    <t>EUR</t>
  </si>
  <si>
    <t>me,EUR/h</t>
  </si>
  <si>
    <t>Kopsavilkuma aprēķins pa darbu</t>
  </si>
  <si>
    <t>vai konstruktīvo elementu veidiem Nr. 1</t>
  </si>
  <si>
    <t>Objekta nosaukums:</t>
  </si>
  <si>
    <t>Kopējā darbietilpība, c/h</t>
  </si>
  <si>
    <t>Tāme sastādīta</t>
  </si>
  <si>
    <t>Nr.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</si>
  <si>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</si>
  <si>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</si>
  <si>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</si>
  <si>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</si>
  <si>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</si>
  <si>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</si>
  <si>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</si>
  <si>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</si>
  <si>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</si>
  <si>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</si>
  <si>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</si>
  <si>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</si>
  <si>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1-1</t>
  </si>
  <si>
    <t>Demontāžas darbi</t>
  </si>
  <si>
    <t>1-2</t>
  </si>
  <si>
    <t>Zemes darbi</t>
  </si>
  <si>
    <t>1-3</t>
  </si>
  <si>
    <t>Būvniecības darbi</t>
  </si>
  <si>
    <t>t.sk darba aizsardzība</t>
  </si>
  <si>
    <t>Labiekārtošanas darbi</t>
  </si>
  <si>
    <t>Pasūtītāja būvniecības koptāme</t>
  </si>
  <si>
    <t>Nr. p.k.</t>
  </si>
  <si>
    <t>Objekta nosaukums</t>
  </si>
  <si>
    <t>1.</t>
  </si>
  <si>
    <t>Kopējās izmaksas bez PVN 21%</t>
  </si>
  <si>
    <t>PVN 21%</t>
  </si>
  <si>
    <t>Pavisam būvniecības izmaksas</t>
  </si>
  <si>
    <t>APSTIPRINU:</t>
  </si>
  <si>
    <t>___________________________</t>
  </si>
  <si>
    <t>Par kopējo summu, EUR</t>
  </si>
  <si>
    <t>Darba devēja sociālais nodoklis 23.59%</t>
  </si>
  <si>
    <t>SAT</t>
  </si>
  <si>
    <t>Objekta izmaksas (EUR)</t>
  </si>
  <si>
    <t>vai konstruktīvo elementu veidiem Nr. 2</t>
  </si>
  <si>
    <t>2.</t>
  </si>
  <si>
    <t xml:space="preserve">2014. </t>
  </si>
  <si>
    <t>Pavisam kopā, EUR</t>
  </si>
  <si>
    <t xml:space="preserve">Siguldas pilsētas CSS maģistrālo siltumtīklu rekonstrukcija 3. un 6. kvartālā (saskaņā ar Siguldas siltumapgādes attīstības plānu) Siguldā, Siguldas novadā. </t>
  </si>
  <si>
    <t>3.</t>
  </si>
  <si>
    <t>Palīgmateriāli %</t>
  </si>
  <si>
    <t>Materiālu transports %</t>
  </si>
  <si>
    <t>Cauruļvadu montāža; zemes darbi</t>
  </si>
  <si>
    <t xml:space="preserve">     Virsizdevumi %</t>
  </si>
  <si>
    <t>Peļņa %</t>
  </si>
  <si>
    <t xml:space="preserve">Sastādīja: ________________ </t>
  </si>
  <si>
    <t>vai konstruktīvo elementu veidiem Nr. 3</t>
  </si>
  <si>
    <t>Tips</t>
  </si>
  <si>
    <t>Mēr -</t>
  </si>
  <si>
    <t>Mēr-</t>
  </si>
  <si>
    <t>Sigulda, Siguldas novads, Latvija</t>
  </si>
  <si>
    <t xml:space="preserve">Datums: </t>
  </si>
  <si>
    <t xml:space="preserve">Sastādīja: ________________              </t>
  </si>
  <si>
    <t>SAT (Jaunatnes iela - Kaijas iela)</t>
  </si>
  <si>
    <t>Cauruļvadu montāža</t>
  </si>
  <si>
    <t>Rūpnieciski izolēta tērauda caurule ar signālvadiem</t>
  </si>
  <si>
    <t>Ø114/200</t>
  </si>
  <si>
    <t>Rūpnieciski izolēta caurule dubultā ar signālvadiem</t>
  </si>
  <si>
    <t>2xØ114/315</t>
  </si>
  <si>
    <t>Rūpnieciski izolēts tērauda caurules līkums 90°</t>
  </si>
  <si>
    <t>gb</t>
  </si>
  <si>
    <t>Rūpnieciski izolēts tērauda dubultcaurules līkums 90°</t>
  </si>
  <si>
    <t>Rūpnieciski izolēts tērauda dubultcaurules līkums 89°</t>
  </si>
  <si>
    <t>Rūpnieciski izolēts tērauda dubultcaurules līkums 170°</t>
  </si>
  <si>
    <t>Rūpnieciski izolēts servisa ventilis izlaidei</t>
  </si>
  <si>
    <t>Transformācijas pāreja labā"Y"</t>
  </si>
  <si>
    <t>Cauruļvadu montāžas palīgmateriāli</t>
  </si>
  <si>
    <t>kpl</t>
  </si>
  <si>
    <t>Signalizācijas sistēma</t>
  </si>
  <si>
    <t>Brīdinājuma lenta</t>
  </si>
  <si>
    <t>305</t>
  </si>
  <si>
    <t>Savienojuma komplekts cauruļvadam</t>
  </si>
  <si>
    <t>Ø114/315</t>
  </si>
  <si>
    <t>Elastīgais ievads</t>
  </si>
  <si>
    <t>Putu spilveni</t>
  </si>
  <si>
    <t>Iemetināms lodveida ventilis</t>
  </si>
  <si>
    <t>DN100</t>
  </si>
  <si>
    <t xml:space="preserve">Tērauda melnās caurules līkums 90° </t>
  </si>
  <si>
    <t>Līkumu montāžas palīgmateriāli, metāla elementi un veidgabali</t>
  </si>
  <si>
    <t>Siltumizolācija un montāžas palīgmateriāli</t>
  </si>
  <si>
    <t xml:space="preserve">Saliekamā dz-betona kanalizācijas aka </t>
  </si>
  <si>
    <t>Ø1000</t>
  </si>
  <si>
    <t>Grodi Ø1000*600 (KC-10-06)</t>
  </si>
  <si>
    <t>Grodu vāks Dn 1160*150mm</t>
  </si>
  <si>
    <t>Čuguna lūka,vieglā</t>
  </si>
  <si>
    <t>Java</t>
  </si>
  <si>
    <t>Pamatu bloks FBS -12-4-6</t>
  </si>
  <si>
    <t>siltumtrases atrakšana</t>
  </si>
  <si>
    <t>m³</t>
  </si>
  <si>
    <t>Esošo siltumtīklu cauruļvadu un izolācijas demontāža</t>
  </si>
  <si>
    <t>Kanāla platnes demontāža</t>
  </si>
  <si>
    <t>Ceļu asfalta seguma izjaukšana</t>
  </si>
  <si>
    <t>Ceļu grants seguma izjaukšana</t>
  </si>
  <si>
    <t>Betona slāņa izjaukšana</t>
  </si>
  <si>
    <t>73</t>
  </si>
  <si>
    <t>Betona bruģa seguma izjaukšana</t>
  </si>
  <si>
    <t>22</t>
  </si>
  <si>
    <t>Demontēto pozīciju izvešana</t>
  </si>
  <si>
    <t>Siltumkameras demontāža</t>
  </si>
  <si>
    <t>Ceļa asfalta seguma atjaunošana (šķembas-0,30m, seguma atjaunošana-0,04m un 0,06m)</t>
  </si>
  <si>
    <t xml:space="preserve">Ceļa grants seguma atjaunošana </t>
  </si>
  <si>
    <t xml:space="preserve">Betona slāņa atjaunošana </t>
  </si>
  <si>
    <t>Betona bruģa seguma atjaunošana</t>
  </si>
  <si>
    <t>Zālāja atjaunošana uzbērot melnzemi (b=0,15m) un iesējot zāli</t>
  </si>
  <si>
    <t>2xØ139/400mm</t>
  </si>
  <si>
    <t>Rūpnieciski izolēta caurule ar signālvadiem</t>
  </si>
  <si>
    <t>Ø139/225mm</t>
  </si>
  <si>
    <t>Ø114/200mm</t>
  </si>
  <si>
    <t>Rūpnieciski izolēts līkumus 90°</t>
  </si>
  <si>
    <t>Rūpnieciski izolēts dubultais līkumus 86°</t>
  </si>
  <si>
    <t>Rūpnieciski izolēts dubultais līkumus 88°</t>
  </si>
  <si>
    <t>Rūpnieciski izolēts dubultais līkumus 90°</t>
  </si>
  <si>
    <t>Rūpnieciski izolēts dubultais līkumus 154°</t>
  </si>
  <si>
    <t>Rūpnieciski izolēts dubultais līkumus 164°</t>
  </si>
  <si>
    <t>Rūpnieciski izolēts dubultais līkumus 166°</t>
  </si>
  <si>
    <t>Rūpnieciski izolēts dubultais līkumus 169°</t>
  </si>
  <si>
    <t>Rūpnieciski izolēts dubultais līkumus 170°</t>
  </si>
  <si>
    <t>Rūpnieciski izolēts dubultais līkumus 176°</t>
  </si>
  <si>
    <t>Rūpnieciski izolēts t-gabals</t>
  </si>
  <si>
    <t>DN100/DN100</t>
  </si>
  <si>
    <t>Rūpnieciski izolēta pāreja</t>
  </si>
  <si>
    <t>Ø139/225 - Ø114/200</t>
  </si>
  <si>
    <t>Transformācijas pāreja kreisā</t>
  </si>
  <si>
    <t>Apvalkcaurule-melna tērauda bezšuves caurule</t>
  </si>
  <si>
    <t>Ø508x8mm</t>
  </si>
  <si>
    <t xml:space="preserve">Putu spilveni </t>
  </si>
  <si>
    <t>Rūpnieciski izolēta noslēgarmatūra ar vienu servisa ventili atgaisošanai</t>
  </si>
  <si>
    <t xml:space="preserve">Signālvadu savienojuma kārba akā </t>
  </si>
  <si>
    <t>Nr.1517</t>
  </si>
  <si>
    <t xml:space="preserve">PEH abonentu kabeļu aka </t>
  </si>
  <si>
    <t>Ø315x600</t>
  </si>
  <si>
    <t>Kabeļu akas čuguna vāks</t>
  </si>
  <si>
    <t>Kabeļa izvads gala cepurē</t>
  </si>
  <si>
    <t>Montāžas materiāli</t>
  </si>
  <si>
    <t>Grodi Ø1000*300 (KC-10-03)</t>
  </si>
  <si>
    <t>Čuguna vāku paceļamais gredzens KO-10</t>
  </si>
  <si>
    <t>Čuguna lūka, smagā</t>
  </si>
  <si>
    <t>1120</t>
  </si>
  <si>
    <t>Celiņu bruģakmens izjaukšana</t>
  </si>
  <si>
    <t>178,23</t>
  </si>
  <si>
    <t>Celiņu bruģakmens atjaunošana</t>
  </si>
  <si>
    <t>1893</t>
  </si>
  <si>
    <t>SAT (Posms Dārza iela - Kr. Barona iela)</t>
  </si>
  <si>
    <t>Ø273/450</t>
  </si>
  <si>
    <t>Ø139/250</t>
  </si>
  <si>
    <t>Ø42/110</t>
  </si>
  <si>
    <t>Ø76/140</t>
  </si>
  <si>
    <t>Ø273/450-Ø273/400-Ø273/450</t>
  </si>
  <si>
    <t>Ø139/250-Ø42/110-Ø139/250</t>
  </si>
  <si>
    <t>Ø273/450-Ø139/250-Ø273/450</t>
  </si>
  <si>
    <t>705</t>
  </si>
  <si>
    <t>Nekustīgais balsts</t>
  </si>
  <si>
    <t>Termonosēdoša uzmava</t>
  </si>
  <si>
    <t>Ø450</t>
  </si>
  <si>
    <t>Ø250</t>
  </si>
  <si>
    <t>Ø110</t>
  </si>
  <si>
    <t xml:space="preserve">Pāreja </t>
  </si>
  <si>
    <t>DN 500/250</t>
  </si>
  <si>
    <t>DN 400/250</t>
  </si>
  <si>
    <t>Iemetināms lodveida krāns</t>
  </si>
  <si>
    <t>DN 250</t>
  </si>
  <si>
    <t>DN 125</t>
  </si>
  <si>
    <t>DN 50</t>
  </si>
  <si>
    <t>DN 32</t>
  </si>
  <si>
    <t>Atgaisošanas ventilis</t>
  </si>
  <si>
    <t>DN 40</t>
  </si>
  <si>
    <t>DN 15</t>
  </si>
  <si>
    <t>Izlaides ventilis</t>
  </si>
  <si>
    <t>DN 65</t>
  </si>
  <si>
    <t>Izolācijas montāžas palīgmateriāli (Putas, u.t.t)</t>
  </si>
  <si>
    <t xml:space="preserve">Tērauda melnā caurule </t>
  </si>
  <si>
    <t>DN50</t>
  </si>
  <si>
    <t>Cauruļvadu montāžas palīgmateriāli, metāla elementi un veidgabali</t>
  </si>
  <si>
    <t>Siltumizolācijas čaula: Paroc "PSALCT"</t>
  </si>
  <si>
    <t>60x50</t>
  </si>
  <si>
    <t>Siltumizolācijas montāžas palīgmateriāli</t>
  </si>
  <si>
    <t>Demontāžas darbi akā (armatūra, izolācija, cauruļvadi)</t>
  </si>
  <si>
    <t>Betona plātņu celiņa izjaukšana</t>
  </si>
  <si>
    <t>1,5</t>
  </si>
  <si>
    <t>7,2</t>
  </si>
  <si>
    <t xml:space="preserve">Betona plātņu celiņa atjaunošana </t>
  </si>
  <si>
    <t>SAT (Strēlnieku ielas saistvads)</t>
  </si>
  <si>
    <t xml:space="preserve">Apstiprināja: ________________ </t>
  </si>
  <si>
    <t>SAT (Jaunatnes iela - Kaijas iela, Strēlnieku ielas saistvads, Posms Dārza iela - Kr. Barona iela)</t>
  </si>
  <si>
    <t>Lokālā tāme Nr. 1-1</t>
  </si>
  <si>
    <t>Lokālā tāme Nr. 1-2</t>
  </si>
  <si>
    <t>Lokālā tāme Nr. 1-3</t>
  </si>
  <si>
    <t>Lokālā tāme Nr. 2-1</t>
  </si>
  <si>
    <t>Lokālā tāme Nr. 2-2</t>
  </si>
  <si>
    <t>Lokālā tāme Nr. 2-3</t>
  </si>
  <si>
    <t>Lokālā tāme Nr. 3-1</t>
  </si>
  <si>
    <t>Lokālā tāme Nr. 3-2</t>
  </si>
  <si>
    <t>Lokālā tāme Nr. 3-3</t>
  </si>
  <si>
    <t>3-1</t>
  </si>
  <si>
    <t>3-2</t>
  </si>
  <si>
    <t>3-3</t>
  </si>
  <si>
    <t>2-1</t>
  </si>
  <si>
    <t>2-2</t>
  </si>
  <si>
    <t>2-3</t>
  </si>
  <si>
    <t>Rūpnieciski izolēta tērauda caurule</t>
  </si>
  <si>
    <t>Rūpnieciski izolēta izliekta tērauda caurule 20°</t>
  </si>
  <si>
    <t>Rūpnieciski izolēta izliekta tērauda caurule 22°</t>
  </si>
  <si>
    <t>Rūpnieciski izolēta tērauda caurules līkums 89°</t>
  </si>
  <si>
    <t>Rūpnieciski izolēta tērauda caurules līkums 90°</t>
  </si>
  <si>
    <t>Rūpnieciski izolēta tērauda caurules līkums 95°</t>
  </si>
  <si>
    <t>Rūpnieciski izolēta tērauda caurules līkums 176°</t>
  </si>
  <si>
    <t>Rūpnieciski izolēta tērauda caurules līkums 177°</t>
  </si>
  <si>
    <t>Rūpnieciski izolēta tērauda caurules T-gabals</t>
  </si>
  <si>
    <t>Siltumtrases atrakšana</t>
  </si>
  <si>
    <t>Grunts izstrāde ar rokām šķērsojuma vietās ar citām komunikācijām</t>
  </si>
  <si>
    <t>Rupjgraudains smilts pabērums siltumtrases kanālā (ar blietēšanu)</t>
  </si>
  <si>
    <t>Cauruļvadu apbēršana ar rupjgraudainu smilti</t>
  </si>
  <si>
    <t>Siltumtrases aizbēršana ar grunti</t>
  </si>
  <si>
    <t>DN 25</t>
  </si>
</sst>
</file>

<file path=xl/styles.xml><?xml version="1.0" encoding="utf-8"?>
<styleSheet xmlns="http://schemas.openxmlformats.org/spreadsheetml/2006/main">
  <numFmts count="6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Ls&quot;#,##0_);\(&quot;Ls&quot;#,##0\)"/>
    <numFmt numFmtId="195" formatCode="&quot;Ls&quot;#,##0_);[Red]\(&quot;Ls&quot;#,##0\)"/>
    <numFmt numFmtId="196" formatCode="&quot;Ls&quot;#,##0.00_);\(&quot;Ls&quot;#,##0.00\)"/>
    <numFmt numFmtId="197" formatCode="&quot;Ls&quot;#,##0.00_);[Red]\(&quot;Ls&quot;#,##0.00\)"/>
    <numFmt numFmtId="198" formatCode="_(&quot;Ls&quot;* #,##0_);_(&quot;Ls&quot;* \(#,##0\);_(&quot;Ls&quot;* &quot;-&quot;_);_(@_)"/>
    <numFmt numFmtId="199" formatCode="_(&quot;Ls&quot;* #,##0.00_);_(&quot;Ls&quot;* \(#,##0.00\);_(&quot;Ls&quot;* &quot;-&quot;??_);_(@_)"/>
    <numFmt numFmtId="200" formatCode="0.0"/>
    <numFmt numFmtId="201" formatCode="0.000"/>
    <numFmt numFmtId="202" formatCode="0.0000"/>
    <numFmt numFmtId="203" formatCode="0.00000"/>
    <numFmt numFmtId="204" formatCode="0.000000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54">
    <font>
      <sz val="10"/>
      <name val="BaltOptima"/>
      <family val="0"/>
    </font>
    <font>
      <sz val="8"/>
      <name val="BaltOptima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200" fontId="2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2" fontId="10" fillId="0" borderId="0" xfId="0" applyNumberFormat="1" applyFont="1" applyAlignment="1">
      <alignment/>
    </xf>
    <xf numFmtId="2" fontId="14" fillId="0" borderId="10" xfId="0" applyNumberFormat="1" applyFont="1" applyBorder="1" applyAlignment="1">
      <alignment/>
    </xf>
    <xf numFmtId="0" fontId="14" fillId="0" borderId="27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4" fillId="0" borderId="28" xfId="0" applyFont="1" applyBorder="1" applyAlignment="1">
      <alignment horizontal="right"/>
    </xf>
    <xf numFmtId="2" fontId="14" fillId="0" borderId="11" xfId="0" applyNumberFormat="1" applyFont="1" applyBorder="1" applyAlignment="1">
      <alignment/>
    </xf>
    <xf numFmtId="1" fontId="10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6" fillId="0" borderId="0" xfId="58" applyFont="1" applyAlignment="1">
      <alignment horizontal="center" vertical="center"/>
      <protection/>
    </xf>
    <xf numFmtId="0" fontId="16" fillId="0" borderId="0" xfId="58" applyFont="1" applyAlignment="1">
      <alignment vertical="center"/>
      <protection/>
    </xf>
    <xf numFmtId="0" fontId="16" fillId="0" borderId="0" xfId="57" applyFont="1" applyBorder="1">
      <alignment/>
      <protection/>
    </xf>
    <xf numFmtId="0" fontId="16" fillId="0" borderId="0" xfId="57" applyFont="1">
      <alignment/>
      <protection/>
    </xf>
    <xf numFmtId="0" fontId="17" fillId="0" borderId="0" xfId="57" applyFont="1" applyAlignment="1">
      <alignment horizontal="left"/>
      <protection/>
    </xf>
    <xf numFmtId="0" fontId="16" fillId="0" borderId="0" xfId="57" applyFont="1" applyAlignment="1">
      <alignment vertical="center"/>
      <protection/>
    </xf>
    <xf numFmtId="0" fontId="1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2" fontId="19" fillId="0" borderId="11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 wrapText="1"/>
    </xf>
    <xf numFmtId="200" fontId="12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10" fillId="0" borderId="27" xfId="0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left" vertical="center" wrapText="1"/>
    </xf>
    <xf numFmtId="2" fontId="14" fillId="0" borderId="11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2" fontId="10" fillId="0" borderId="39" xfId="0" applyNumberFormat="1" applyFont="1" applyBorder="1" applyAlignment="1">
      <alignment horizontal="center"/>
    </xf>
    <xf numFmtId="2" fontId="10" fillId="0" borderId="40" xfId="0" applyNumberFormat="1" applyFont="1" applyBorder="1" applyAlignment="1">
      <alignment horizontal="center"/>
    </xf>
    <xf numFmtId="0" fontId="14" fillId="0" borderId="41" xfId="0" applyFont="1" applyBorder="1" applyAlignment="1">
      <alignment horizontal="right"/>
    </xf>
    <xf numFmtId="0" fontId="14" fillId="0" borderId="42" xfId="0" applyFont="1" applyBorder="1" applyAlignment="1">
      <alignment horizontal="right"/>
    </xf>
    <xf numFmtId="0" fontId="14" fillId="0" borderId="43" xfId="0" applyFont="1" applyBorder="1" applyAlignment="1">
      <alignment horizontal="right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46" xfId="0" applyFont="1" applyBorder="1" applyAlignment="1">
      <alignment horizontal="left"/>
    </xf>
    <xf numFmtId="2" fontId="10" fillId="0" borderId="47" xfId="0" applyNumberFormat="1" applyFont="1" applyBorder="1" applyAlignment="1">
      <alignment horizontal="center"/>
    </xf>
    <xf numFmtId="2" fontId="10" fillId="0" borderId="48" xfId="0" applyNumberFormat="1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right"/>
    </xf>
    <xf numFmtId="0" fontId="14" fillId="0" borderId="52" xfId="0" applyFont="1" applyBorder="1" applyAlignment="1">
      <alignment horizontal="right"/>
    </xf>
    <xf numFmtId="0" fontId="14" fillId="0" borderId="50" xfId="0" applyFont="1" applyBorder="1" applyAlignment="1">
      <alignment horizontal="right"/>
    </xf>
    <xf numFmtId="2" fontId="10" fillId="0" borderId="53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54" xfId="0" applyFont="1" applyBorder="1" applyAlignment="1">
      <alignment horizontal="left" wrapText="1"/>
    </xf>
    <xf numFmtId="0" fontId="13" fillId="0" borderId="54" xfId="0" applyFont="1" applyBorder="1" applyAlignment="1">
      <alignment horizontal="left"/>
    </xf>
    <xf numFmtId="2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55" xfId="0" applyFont="1" applyBorder="1" applyAlignment="1">
      <alignment horizontal="right"/>
    </xf>
    <xf numFmtId="0" fontId="14" fillId="0" borderId="54" xfId="0" applyFont="1" applyBorder="1" applyAlignment="1">
      <alignment horizontal="right"/>
    </xf>
    <xf numFmtId="0" fontId="14" fillId="0" borderId="56" xfId="0" applyFont="1" applyBorder="1" applyAlignment="1">
      <alignment horizontal="right"/>
    </xf>
    <xf numFmtId="0" fontId="10" fillId="0" borderId="5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4" fillId="0" borderId="5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" fontId="14" fillId="0" borderId="46" xfId="0" applyNumberFormat="1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2" fontId="3" fillId="0" borderId="54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zerciems 200kW LBN  5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70"/>
  <sheetViews>
    <sheetView tabSelected="1" zoomScalePageLayoutView="0" workbookViewId="0" topLeftCell="A1">
      <selection activeCell="A22" sqref="A22:F22"/>
    </sheetView>
  </sheetViews>
  <sheetFormatPr defaultColWidth="9.00390625" defaultRowHeight="12.75"/>
  <cols>
    <col min="1" max="1" width="5.875" style="44" customWidth="1"/>
    <col min="2" max="2" width="12.375" style="44" customWidth="1"/>
    <col min="3" max="3" width="13.625" style="44" customWidth="1"/>
    <col min="4" max="4" width="14.00390625" style="44" customWidth="1"/>
    <col min="5" max="6" width="12.875" style="44" customWidth="1"/>
    <col min="7" max="7" width="4.875" style="44" customWidth="1"/>
    <col min="8" max="8" width="17.375" style="44" customWidth="1"/>
    <col min="9" max="9" width="9.125" style="44" customWidth="1"/>
    <col min="10" max="10" width="9.375" style="44" bestFit="1" customWidth="1"/>
    <col min="11" max="16384" width="9.125" style="44" customWidth="1"/>
  </cols>
  <sheetData>
    <row r="1" spans="1:8" s="70" customFormat="1" ht="31.5" customHeight="1">
      <c r="A1" s="148" t="s">
        <v>76</v>
      </c>
      <c r="B1" s="148"/>
      <c r="C1" s="148"/>
      <c r="D1" s="148"/>
      <c r="E1" s="148"/>
      <c r="F1" s="148"/>
      <c r="G1" s="148"/>
      <c r="H1" s="148"/>
    </row>
    <row r="2" spans="1:8" s="70" customFormat="1" ht="12" customHeight="1">
      <c r="A2" s="149"/>
      <c r="B2" s="149"/>
      <c r="C2" s="149"/>
      <c r="D2" s="149"/>
      <c r="E2" s="149"/>
      <c r="F2" s="149"/>
      <c r="G2" s="149"/>
      <c r="H2" s="149"/>
    </row>
    <row r="3" spans="1:8" ht="24.75" customHeight="1">
      <c r="A3" s="105" t="s">
        <v>13</v>
      </c>
      <c r="B3" s="105"/>
      <c r="C3" s="150" t="s">
        <v>93</v>
      </c>
      <c r="D3" s="150"/>
      <c r="E3" s="150"/>
      <c r="F3" s="150"/>
      <c r="G3" s="150"/>
      <c r="H3" s="150"/>
    </row>
    <row r="4" spans="1:8" ht="12.75" customHeight="1">
      <c r="A4" s="105" t="s">
        <v>14</v>
      </c>
      <c r="B4" s="105"/>
      <c r="C4" s="151" t="s">
        <v>238</v>
      </c>
      <c r="D4" s="151"/>
      <c r="E4" s="151"/>
      <c r="F4" s="151"/>
      <c r="G4" s="151"/>
      <c r="H4" s="151"/>
    </row>
    <row r="5" spans="1:8" ht="12.75">
      <c r="A5" s="98"/>
      <c r="B5" s="98"/>
      <c r="C5" s="147"/>
      <c r="D5" s="147"/>
      <c r="E5" s="147"/>
      <c r="F5" s="147"/>
      <c r="G5" s="147"/>
      <c r="H5" s="147"/>
    </row>
    <row r="6" spans="1:10" ht="12.75">
      <c r="A6" s="105" t="s">
        <v>15</v>
      </c>
      <c r="B6" s="105"/>
      <c r="C6" s="147" t="s">
        <v>105</v>
      </c>
      <c r="D6" s="147"/>
      <c r="E6" s="147"/>
      <c r="F6" s="147"/>
      <c r="G6" s="147"/>
      <c r="H6" s="147"/>
      <c r="J6" s="71"/>
    </row>
    <row r="7" spans="1:8" ht="12.75">
      <c r="A7" s="105"/>
      <c r="B7" s="105"/>
      <c r="C7" s="126"/>
      <c r="D7" s="126"/>
      <c r="E7" s="126"/>
      <c r="F7" s="126"/>
      <c r="G7" s="126"/>
      <c r="H7" s="126"/>
    </row>
    <row r="8" spans="1:8" ht="12.75">
      <c r="A8" s="108"/>
      <c r="B8" s="108"/>
      <c r="C8" s="108"/>
      <c r="D8" s="108"/>
      <c r="E8" s="45"/>
      <c r="F8" s="45"/>
      <c r="G8" s="98"/>
      <c r="H8" s="98"/>
    </row>
    <row r="9" spans="1:8" ht="15" thickBot="1">
      <c r="A9" s="136"/>
      <c r="B9" s="136"/>
      <c r="C9" s="136"/>
      <c r="D9" s="136"/>
      <c r="E9" s="136"/>
      <c r="F9" s="136"/>
      <c r="G9" s="136"/>
      <c r="H9" s="136"/>
    </row>
    <row r="10" spans="1:8" ht="15" customHeight="1">
      <c r="A10" s="137" t="s">
        <v>77</v>
      </c>
      <c r="B10" s="138"/>
      <c r="C10" s="137" t="s">
        <v>78</v>
      </c>
      <c r="D10" s="141"/>
      <c r="E10" s="141"/>
      <c r="F10" s="138"/>
      <c r="G10" s="143" t="s">
        <v>88</v>
      </c>
      <c r="H10" s="144"/>
    </row>
    <row r="11" spans="1:8" ht="13.5" customHeight="1" thickBot="1">
      <c r="A11" s="139"/>
      <c r="B11" s="140"/>
      <c r="C11" s="139"/>
      <c r="D11" s="142"/>
      <c r="E11" s="142"/>
      <c r="F11" s="140"/>
      <c r="G11" s="145"/>
      <c r="H11" s="146"/>
    </row>
    <row r="12" spans="1:8" ht="27" customHeight="1">
      <c r="A12" s="101" t="s">
        <v>79</v>
      </c>
      <c r="B12" s="102"/>
      <c r="C12" s="100" t="s">
        <v>108</v>
      </c>
      <c r="D12" s="100"/>
      <c r="E12" s="100"/>
      <c r="F12" s="100"/>
      <c r="G12" s="103">
        <f>'KOPSAV.APR. 1'!D28</f>
        <v>0</v>
      </c>
      <c r="H12" s="104"/>
    </row>
    <row r="13" spans="1:8" ht="27" customHeight="1">
      <c r="A13" s="101" t="s">
        <v>90</v>
      </c>
      <c r="B13" s="102"/>
      <c r="C13" s="100" t="s">
        <v>236</v>
      </c>
      <c r="D13" s="100"/>
      <c r="E13" s="100"/>
      <c r="F13" s="100"/>
      <c r="G13" s="103">
        <f>'KOPSAV.APR. 2'!D28</f>
        <v>0</v>
      </c>
      <c r="H13" s="104"/>
    </row>
    <row r="14" spans="1:8" ht="27" customHeight="1">
      <c r="A14" s="101" t="s">
        <v>94</v>
      </c>
      <c r="B14" s="102"/>
      <c r="C14" s="100" t="s">
        <v>197</v>
      </c>
      <c r="D14" s="100"/>
      <c r="E14" s="100"/>
      <c r="F14" s="100"/>
      <c r="G14" s="103">
        <f>'KOPSAV.APR. 3'!D28</f>
        <v>0</v>
      </c>
      <c r="H14" s="104"/>
    </row>
    <row r="15" spans="1:8" ht="13.5" thickBot="1">
      <c r="A15" s="129"/>
      <c r="B15" s="130"/>
      <c r="C15" s="131" t="s">
        <v>9</v>
      </c>
      <c r="D15" s="132"/>
      <c r="E15" s="132"/>
      <c r="F15" s="133"/>
      <c r="G15" s="134">
        <f>SUM(G12:H14)</f>
        <v>0</v>
      </c>
      <c r="H15" s="135"/>
    </row>
    <row r="16" spans="1:8" ht="12.75">
      <c r="A16" s="110"/>
      <c r="B16" s="111"/>
      <c r="C16" s="111"/>
      <c r="D16" s="111"/>
      <c r="E16" s="111"/>
      <c r="F16" s="112"/>
      <c r="G16" s="113"/>
      <c r="H16" s="114"/>
    </row>
    <row r="17" spans="1:8" ht="12.75">
      <c r="A17" s="115" t="s">
        <v>80</v>
      </c>
      <c r="B17" s="116"/>
      <c r="C17" s="116"/>
      <c r="D17" s="116"/>
      <c r="E17" s="116"/>
      <c r="F17" s="117"/>
      <c r="G17" s="118">
        <f>G15</f>
        <v>0</v>
      </c>
      <c r="H17" s="119"/>
    </row>
    <row r="18" spans="1:8" ht="12.75">
      <c r="A18" s="115" t="s">
        <v>81</v>
      </c>
      <c r="B18" s="116"/>
      <c r="C18" s="116"/>
      <c r="D18" s="116"/>
      <c r="E18" s="116"/>
      <c r="F18" s="117"/>
      <c r="G18" s="127">
        <f>ROUND(G17*0.21,2)</f>
        <v>0</v>
      </c>
      <c r="H18" s="128"/>
    </row>
    <row r="19" spans="1:8" ht="13.5" thickBot="1">
      <c r="A19" s="120" t="s">
        <v>82</v>
      </c>
      <c r="B19" s="121"/>
      <c r="C19" s="121"/>
      <c r="D19" s="121"/>
      <c r="E19" s="121"/>
      <c r="F19" s="122"/>
      <c r="G19" s="123">
        <f>SUM(G17:H18)</f>
        <v>0</v>
      </c>
      <c r="H19" s="124"/>
    </row>
    <row r="20" spans="1:8" ht="12.75">
      <c r="A20" s="125"/>
      <c r="B20" s="125"/>
      <c r="C20" s="125"/>
      <c r="D20" s="125"/>
      <c r="E20" s="125"/>
      <c r="F20" s="125"/>
      <c r="G20" s="107"/>
      <c r="H20" s="107"/>
    </row>
    <row r="21" spans="1:8" ht="12.75">
      <c r="A21" s="105"/>
      <c r="B21" s="105"/>
      <c r="C21" s="105"/>
      <c r="D21" s="105"/>
      <c r="E21" s="105"/>
      <c r="F21" s="105"/>
      <c r="G21" s="107"/>
      <c r="H21" s="107"/>
    </row>
    <row r="22" spans="1:8" ht="12.75">
      <c r="A22" s="105"/>
      <c r="B22" s="105"/>
      <c r="C22" s="105"/>
      <c r="D22" s="105"/>
      <c r="E22" s="105"/>
      <c r="F22" s="105"/>
      <c r="G22" s="109"/>
      <c r="H22" s="109"/>
    </row>
    <row r="23" spans="1:8" ht="12.75">
      <c r="A23" s="105"/>
      <c r="B23" s="105"/>
      <c r="C23" s="105"/>
      <c r="D23" s="105"/>
      <c r="E23" s="105"/>
      <c r="F23" s="105"/>
      <c r="G23" s="109"/>
      <c r="H23" s="109"/>
    </row>
    <row r="24" spans="1:8" s="65" customFormat="1" ht="14.25">
      <c r="A24" s="64"/>
      <c r="C24" s="66" t="s">
        <v>107</v>
      </c>
      <c r="D24" s="66"/>
      <c r="E24" s="66"/>
      <c r="F24" s="66"/>
      <c r="G24" s="67"/>
      <c r="H24" s="67"/>
    </row>
    <row r="25" spans="1:8" s="65" customFormat="1" ht="14.25">
      <c r="A25" s="64"/>
      <c r="C25" s="67"/>
      <c r="D25" s="67"/>
      <c r="E25" s="68"/>
      <c r="F25" s="67"/>
      <c r="G25" s="67"/>
      <c r="H25" s="67"/>
    </row>
    <row r="26" spans="1:8" s="65" customFormat="1" ht="14.25">
      <c r="A26" s="64"/>
      <c r="C26" s="66" t="s">
        <v>237</v>
      </c>
      <c r="D26" s="67"/>
      <c r="E26" s="67"/>
      <c r="F26" s="67"/>
      <c r="G26" s="67"/>
      <c r="H26" s="67"/>
    </row>
    <row r="27" spans="1:8" s="65" customFormat="1" ht="14.25">
      <c r="A27" s="64"/>
      <c r="C27" s="66"/>
      <c r="D27" s="66"/>
      <c r="E27" s="66"/>
      <c r="F27" s="66"/>
      <c r="G27" s="67"/>
      <c r="H27" s="67"/>
    </row>
    <row r="28" spans="1:8" s="65" customFormat="1" ht="14.25">
      <c r="A28" s="64"/>
      <c r="C28" s="65" t="s">
        <v>106</v>
      </c>
      <c r="D28" s="67"/>
      <c r="E28" s="67"/>
      <c r="F28" s="67"/>
      <c r="G28" s="67"/>
      <c r="H28" s="67"/>
    </row>
    <row r="29" spans="1:8" s="65" customFormat="1" ht="14.25">
      <c r="A29" s="64"/>
      <c r="C29" s="67"/>
      <c r="D29" s="67"/>
      <c r="E29" s="67"/>
      <c r="F29" s="67"/>
      <c r="G29" s="67"/>
      <c r="H29" s="67"/>
    </row>
    <row r="30" spans="1:8" s="65" customFormat="1" ht="14.25">
      <c r="A30" s="64"/>
      <c r="C30" s="66"/>
      <c r="D30" s="67"/>
      <c r="E30" s="67"/>
      <c r="F30" s="67"/>
      <c r="G30" s="67"/>
      <c r="H30" s="67"/>
    </row>
    <row r="31" spans="1:8" s="65" customFormat="1" ht="14.25">
      <c r="A31" s="64"/>
      <c r="C31" s="67"/>
      <c r="D31" s="67"/>
      <c r="E31" s="67"/>
      <c r="F31" s="67"/>
      <c r="G31" s="67"/>
      <c r="H31" s="67"/>
    </row>
    <row r="32" spans="1:7" s="65" customFormat="1" ht="14.25">
      <c r="A32" s="64"/>
      <c r="C32" s="67"/>
      <c r="D32" s="67"/>
      <c r="E32" s="67"/>
      <c r="F32" s="67"/>
      <c r="G32" s="67"/>
    </row>
    <row r="33" spans="1:8" s="65" customFormat="1" ht="14.25">
      <c r="A33" s="64"/>
      <c r="C33" s="66"/>
      <c r="D33" s="66"/>
      <c r="E33" s="69"/>
      <c r="F33" s="69"/>
      <c r="G33" s="69"/>
      <c r="H33" s="69"/>
    </row>
    <row r="34" spans="1:8" s="65" customFormat="1" ht="14.25">
      <c r="A34" s="64"/>
      <c r="C34" s="66"/>
      <c r="D34" s="66"/>
      <c r="E34" s="66"/>
      <c r="F34" s="66"/>
      <c r="G34" s="67"/>
      <c r="H34" s="67"/>
    </row>
    <row r="35" spans="1:8" s="65" customFormat="1" ht="14.25">
      <c r="A35" s="64"/>
      <c r="C35" s="66"/>
      <c r="D35" s="66"/>
      <c r="E35" s="66"/>
      <c r="F35" s="66"/>
      <c r="G35" s="67"/>
      <c r="H35" s="67"/>
    </row>
    <row r="36" spans="1:8" s="65" customFormat="1" ht="14.25">
      <c r="A36" s="64"/>
      <c r="C36" s="67"/>
      <c r="D36" s="67"/>
      <c r="E36" s="66"/>
      <c r="F36" s="66"/>
      <c r="G36" s="67"/>
      <c r="H36" s="67"/>
    </row>
    <row r="37" spans="1:8" s="65" customFormat="1" ht="14.25">
      <c r="A37" s="64"/>
      <c r="C37" s="66"/>
      <c r="D37" s="66"/>
      <c r="E37" s="66"/>
      <c r="F37" s="66"/>
      <c r="G37" s="67"/>
      <c r="H37" s="67"/>
    </row>
    <row r="38" spans="1:8" s="65" customFormat="1" ht="14.25">
      <c r="A38" s="64"/>
      <c r="D38" s="67"/>
      <c r="E38" s="67"/>
      <c r="F38" s="67"/>
      <c r="G38" s="67"/>
      <c r="H38" s="67"/>
    </row>
    <row r="39" spans="1:8" s="65" customFormat="1" ht="14.25">
      <c r="A39" s="64"/>
      <c r="C39" s="67"/>
      <c r="D39" s="67"/>
      <c r="E39" s="67"/>
      <c r="F39" s="67"/>
      <c r="G39" s="67"/>
      <c r="H39" s="67"/>
    </row>
    <row r="40" spans="1:8" s="65" customFormat="1" ht="14.25">
      <c r="A40" s="64"/>
      <c r="C40" s="66"/>
      <c r="D40" s="67"/>
      <c r="E40" s="67"/>
      <c r="F40" s="67"/>
      <c r="G40" s="67"/>
      <c r="H40" s="67"/>
    </row>
    <row r="41" spans="1:8" ht="12.75">
      <c r="A41" s="105"/>
      <c r="B41" s="105"/>
      <c r="C41" s="105"/>
      <c r="D41" s="105"/>
      <c r="E41" s="105"/>
      <c r="F41" s="105"/>
      <c r="G41" s="109"/>
      <c r="H41" s="109"/>
    </row>
    <row r="42" spans="1:8" ht="12.75">
      <c r="A42" s="106"/>
      <c r="B42" s="106"/>
      <c r="C42" s="106"/>
      <c r="D42" s="106"/>
      <c r="E42" s="106"/>
      <c r="F42" s="106"/>
      <c r="G42" s="107"/>
      <c r="H42" s="107"/>
    </row>
    <row r="43" spans="1:8" ht="12.75" customHeight="1">
      <c r="A43" s="62"/>
      <c r="B43" s="62"/>
      <c r="C43" s="62"/>
      <c r="D43" s="62"/>
      <c r="E43" s="62"/>
      <c r="F43" s="62"/>
      <c r="G43" s="62"/>
      <c r="H43" s="62"/>
    </row>
    <row r="44" spans="1:8" ht="12.75" customHeight="1">
      <c r="A44" s="62"/>
      <c r="B44" s="62"/>
      <c r="C44" s="62"/>
      <c r="D44" s="62"/>
      <c r="E44" s="62"/>
      <c r="F44" s="62"/>
      <c r="G44" s="62"/>
      <c r="H44" s="62"/>
    </row>
    <row r="45" spans="1:8" ht="12.75" customHeight="1">
      <c r="A45" s="62"/>
      <c r="B45" s="62"/>
      <c r="C45" s="62"/>
      <c r="D45" s="62"/>
      <c r="E45" s="62"/>
      <c r="F45" s="62"/>
      <c r="G45" s="62"/>
      <c r="H45" s="62"/>
    </row>
    <row r="46" spans="1:8" ht="12.75" customHeight="1">
      <c r="A46" s="62"/>
      <c r="B46" s="62"/>
      <c r="C46" s="62"/>
      <c r="D46" s="62"/>
      <c r="E46" s="62"/>
      <c r="F46" s="62"/>
      <c r="G46" s="62"/>
      <c r="H46" s="62"/>
    </row>
    <row r="47" spans="2:6" s="46" customFormat="1" ht="12.75">
      <c r="B47" s="46" t="s">
        <v>83</v>
      </c>
      <c r="C47" s="46" t="s">
        <v>84</v>
      </c>
      <c r="D47" s="72"/>
      <c r="F47" s="72"/>
    </row>
    <row r="48" s="46" customFormat="1" ht="12.75"/>
    <row r="49" s="46" customFormat="1" ht="12.75"/>
    <row r="50" s="46" customFormat="1" ht="12.75"/>
    <row r="51" spans="1:8" ht="12.75" customHeight="1">
      <c r="A51" s="62"/>
      <c r="B51" s="62"/>
      <c r="C51" s="62"/>
      <c r="D51" s="62"/>
      <c r="E51" s="62"/>
      <c r="F51" s="62"/>
      <c r="G51" s="62"/>
      <c r="H51" s="62"/>
    </row>
    <row r="52" spans="1:8" ht="12.75" customHeight="1">
      <c r="A52" s="62"/>
      <c r="B52" s="62"/>
      <c r="C52" s="62"/>
      <c r="D52" s="62"/>
      <c r="E52" s="62"/>
      <c r="F52" s="62"/>
      <c r="G52" s="62"/>
      <c r="H52" s="62"/>
    </row>
    <row r="53" spans="1:8" ht="12.75">
      <c r="A53" s="105"/>
      <c r="B53" s="105"/>
      <c r="C53" s="108"/>
      <c r="D53" s="108"/>
      <c r="E53" s="108"/>
      <c r="F53" s="108"/>
      <c r="G53" s="108"/>
      <c r="H53" s="108"/>
    </row>
    <row r="54" spans="1:8" ht="12.75">
      <c r="A54" s="99"/>
      <c r="B54" s="99"/>
      <c r="C54" s="99"/>
      <c r="D54" s="99"/>
      <c r="E54" s="99"/>
      <c r="F54" s="99"/>
      <c r="G54" s="99"/>
      <c r="H54" s="99"/>
    </row>
    <row r="55" spans="1:8" ht="12.75">
      <c r="A55" s="98"/>
      <c r="B55" s="98"/>
      <c r="C55" s="98"/>
      <c r="D55" s="98"/>
      <c r="E55" s="98"/>
      <c r="F55" s="98"/>
      <c r="G55" s="98"/>
      <c r="H55" s="98"/>
    </row>
    <row r="56" spans="1:8" ht="12.75">
      <c r="A56" s="105"/>
      <c r="B56" s="105"/>
      <c r="C56" s="108"/>
      <c r="D56" s="108"/>
      <c r="E56" s="108"/>
      <c r="F56" s="108"/>
      <c r="G56" s="108"/>
      <c r="H56" s="108"/>
    </row>
    <row r="57" spans="1:8" ht="12.75">
      <c r="A57" s="99"/>
      <c r="B57" s="99"/>
      <c r="C57" s="99"/>
      <c r="D57" s="99"/>
      <c r="E57" s="99"/>
      <c r="F57" s="99"/>
      <c r="G57" s="99"/>
      <c r="H57" s="99"/>
    </row>
    <row r="58" spans="1:8" ht="12.75">
      <c r="A58" s="99"/>
      <c r="B58" s="99"/>
      <c r="C58" s="99"/>
      <c r="D58" s="99"/>
      <c r="E58" s="99"/>
      <c r="F58" s="99"/>
      <c r="G58" s="99"/>
      <c r="H58" s="99"/>
    </row>
    <row r="59" spans="1:8" ht="12.75">
      <c r="A59" s="105"/>
      <c r="B59" s="105"/>
      <c r="C59" s="98"/>
      <c r="D59" s="98"/>
      <c r="E59" s="73"/>
      <c r="F59" s="73"/>
      <c r="G59" s="73"/>
      <c r="H59" s="73"/>
    </row>
    <row r="60" spans="1:8" ht="12.75">
      <c r="A60" s="98"/>
      <c r="B60" s="98"/>
      <c r="C60" s="98"/>
      <c r="D60" s="98"/>
      <c r="E60" s="98"/>
      <c r="F60" s="98"/>
      <c r="G60" s="98"/>
      <c r="H60" s="98"/>
    </row>
    <row r="61" spans="1:8" ht="12.75">
      <c r="A61" s="98"/>
      <c r="B61" s="98"/>
      <c r="C61" s="98"/>
      <c r="D61" s="98"/>
      <c r="E61" s="98"/>
      <c r="F61" s="98"/>
      <c r="G61" s="98"/>
      <c r="H61" s="98"/>
    </row>
    <row r="62" spans="1:8" ht="12.75">
      <c r="A62" s="98"/>
      <c r="B62" s="98"/>
      <c r="C62" s="98"/>
      <c r="D62" s="98"/>
      <c r="E62" s="98"/>
      <c r="F62" s="98"/>
      <c r="G62" s="98"/>
      <c r="H62" s="98"/>
    </row>
    <row r="63" spans="1:8" ht="12.75">
      <c r="A63" s="98"/>
      <c r="B63" s="98"/>
      <c r="C63" s="98"/>
      <c r="D63" s="98"/>
      <c r="E63" s="98"/>
      <c r="F63" s="98"/>
      <c r="G63" s="98"/>
      <c r="H63" s="98"/>
    </row>
    <row r="64" spans="1:8" ht="12.75">
      <c r="A64" s="98"/>
      <c r="B64" s="98"/>
      <c r="C64" s="98"/>
      <c r="D64" s="98"/>
      <c r="E64" s="98"/>
      <c r="F64" s="98"/>
      <c r="G64" s="98"/>
      <c r="H64" s="98"/>
    </row>
    <row r="65" spans="1:8" ht="12.75">
      <c r="A65" s="98"/>
      <c r="B65" s="98"/>
      <c r="C65" s="98"/>
      <c r="D65" s="98"/>
      <c r="E65" s="98"/>
      <c r="F65" s="98"/>
      <c r="G65" s="98"/>
      <c r="H65" s="98"/>
    </row>
    <row r="66" spans="1:8" ht="12.75">
      <c r="A66" s="98"/>
      <c r="B66" s="98"/>
      <c r="C66" s="98"/>
      <c r="D66" s="98"/>
      <c r="E66" s="98"/>
      <c r="F66" s="98"/>
      <c r="G66" s="98"/>
      <c r="H66" s="98"/>
    </row>
    <row r="67" spans="1:8" ht="12.75">
      <c r="A67" s="98"/>
      <c r="B67" s="98"/>
      <c r="C67" s="98"/>
      <c r="D67" s="98"/>
      <c r="E67" s="98"/>
      <c r="F67" s="98"/>
      <c r="G67" s="98"/>
      <c r="H67" s="98"/>
    </row>
    <row r="68" spans="1:8" ht="12.75">
      <c r="A68" s="98"/>
      <c r="B68" s="98"/>
      <c r="C68" s="98"/>
      <c r="D68" s="98"/>
      <c r="E68" s="98"/>
      <c r="F68" s="98"/>
      <c r="G68" s="98"/>
      <c r="H68" s="98"/>
    </row>
    <row r="69" spans="1:8" ht="12.75">
      <c r="A69" s="98"/>
      <c r="B69" s="98"/>
      <c r="C69" s="98"/>
      <c r="D69" s="98"/>
      <c r="E69" s="98"/>
      <c r="F69" s="98"/>
      <c r="G69" s="98"/>
      <c r="H69" s="98"/>
    </row>
    <row r="70" spans="1:8" ht="12.75">
      <c r="A70" s="98"/>
      <c r="B70" s="98"/>
      <c r="C70" s="98"/>
      <c r="D70" s="98"/>
      <c r="E70" s="98"/>
      <c r="F70" s="98"/>
      <c r="G70" s="98"/>
      <c r="H70" s="98"/>
    </row>
  </sheetData>
  <sheetProtection/>
  <mergeCells count="71">
    <mergeCell ref="A5:B5"/>
    <mergeCell ref="C5:H5"/>
    <mergeCell ref="A6:B6"/>
    <mergeCell ref="A1:H1"/>
    <mergeCell ref="A2:H2"/>
    <mergeCell ref="A3:B3"/>
    <mergeCell ref="C3:H3"/>
    <mergeCell ref="A4:B4"/>
    <mergeCell ref="C4:H4"/>
    <mergeCell ref="C6:H6"/>
    <mergeCell ref="G14:H14"/>
    <mergeCell ref="A8:D8"/>
    <mergeCell ref="G8:H8"/>
    <mergeCell ref="A9:H9"/>
    <mergeCell ref="A10:B11"/>
    <mergeCell ref="C10:F11"/>
    <mergeCell ref="G10:H11"/>
    <mergeCell ref="A14:B14"/>
    <mergeCell ref="C14:F14"/>
    <mergeCell ref="A7:B7"/>
    <mergeCell ref="C7:H7"/>
    <mergeCell ref="A18:F18"/>
    <mergeCell ref="G18:H18"/>
    <mergeCell ref="A12:B12"/>
    <mergeCell ref="C12:F12"/>
    <mergeCell ref="G12:H12"/>
    <mergeCell ref="A15:B15"/>
    <mergeCell ref="C15:F15"/>
    <mergeCell ref="G15:H15"/>
    <mergeCell ref="A16:F16"/>
    <mergeCell ref="G16:H16"/>
    <mergeCell ref="A17:F17"/>
    <mergeCell ref="G17:H17"/>
    <mergeCell ref="A41:F41"/>
    <mergeCell ref="G41:H41"/>
    <mergeCell ref="A19:F19"/>
    <mergeCell ref="G19:H19"/>
    <mergeCell ref="A20:F20"/>
    <mergeCell ref="G20:H20"/>
    <mergeCell ref="A21:F21"/>
    <mergeCell ref="G21:H21"/>
    <mergeCell ref="A22:F22"/>
    <mergeCell ref="G22:H22"/>
    <mergeCell ref="A23:F23"/>
    <mergeCell ref="G23:H23"/>
    <mergeCell ref="A59:B59"/>
    <mergeCell ref="C59:D59"/>
    <mergeCell ref="A42:F42"/>
    <mergeCell ref="G42:H42"/>
    <mergeCell ref="A53:B53"/>
    <mergeCell ref="C53:H53"/>
    <mergeCell ref="A54:H54"/>
    <mergeCell ref="A55:H55"/>
    <mergeCell ref="A56:B56"/>
    <mergeCell ref="C56:H56"/>
    <mergeCell ref="A57:H57"/>
    <mergeCell ref="A58:H58"/>
    <mergeCell ref="A70:H70"/>
    <mergeCell ref="C13:F13"/>
    <mergeCell ref="A13:B13"/>
    <mergeCell ref="G13:H13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</mergeCells>
  <printOptions/>
  <pageMargins left="0.7874015748031497" right="0.7874015748031497" top="1.3779527559055118" bottom="0.3937007874015748" header="0.5118110236220472" footer="0.5118110236220472"/>
  <pageSetup fitToHeight="1" fitToWidth="1"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51"/>
  <sheetViews>
    <sheetView zoomScalePageLayoutView="0" workbookViewId="0" topLeftCell="A16">
      <selection activeCell="E20" sqref="E20"/>
    </sheetView>
  </sheetViews>
  <sheetFormatPr defaultColWidth="9.00390625" defaultRowHeight="12.75"/>
  <cols>
    <col min="1" max="1" width="6.00390625" style="44" customWidth="1"/>
    <col min="2" max="2" width="12.00390625" style="44" customWidth="1"/>
    <col min="3" max="3" width="30.75390625" style="44" customWidth="1"/>
    <col min="4" max="4" width="10.375" style="44" customWidth="1"/>
    <col min="5" max="6" width="10.625" style="44" customWidth="1"/>
    <col min="7" max="7" width="10.25390625" style="44" customWidth="1"/>
    <col min="8" max="8" width="9.625" style="44" customWidth="1"/>
    <col min="9" max="9" width="9.125" style="44" customWidth="1"/>
    <col min="10" max="12" width="9.625" style="44" bestFit="1" customWidth="1"/>
    <col min="13" max="15" width="9.125" style="44" customWidth="1"/>
    <col min="16" max="16" width="9.625" style="44" bestFit="1" customWidth="1"/>
    <col min="17" max="16384" width="9.125" style="44" customWidth="1"/>
  </cols>
  <sheetData>
    <row r="1" spans="1:8" ht="19.5" customHeight="1">
      <c r="A1" s="165" t="s">
        <v>50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5" t="s">
        <v>101</v>
      </c>
      <c r="B2" s="165"/>
      <c r="C2" s="165"/>
      <c r="D2" s="165"/>
      <c r="E2" s="165"/>
      <c r="F2" s="165"/>
      <c r="G2" s="165"/>
      <c r="H2" s="165"/>
    </row>
    <row r="3" spans="1:8" ht="15.75">
      <c r="A3" s="166" t="s">
        <v>87</v>
      </c>
      <c r="B3" s="166"/>
      <c r="C3" s="166"/>
      <c r="D3" s="166"/>
      <c r="E3" s="166"/>
      <c r="F3" s="166"/>
      <c r="G3" s="166"/>
      <c r="H3" s="166"/>
    </row>
    <row r="4" spans="1:8" ht="12.75">
      <c r="A4" s="167" t="s">
        <v>12</v>
      </c>
      <c r="B4" s="167"/>
      <c r="C4" s="167"/>
      <c r="D4" s="167"/>
      <c r="E4" s="167"/>
      <c r="F4" s="167"/>
      <c r="G4" s="167"/>
      <c r="H4" s="167"/>
    </row>
    <row r="5" spans="1:8" ht="12.75">
      <c r="A5" s="98"/>
      <c r="B5" s="98"/>
      <c r="C5" s="98"/>
      <c r="D5" s="98"/>
      <c r="E5" s="98"/>
      <c r="F5" s="98"/>
      <c r="G5" s="98"/>
      <c r="H5" s="98"/>
    </row>
    <row r="6" spans="1:8" ht="25.5" customHeight="1">
      <c r="A6" s="105" t="s">
        <v>13</v>
      </c>
      <c r="B6" s="105"/>
      <c r="C6" s="164" t="s">
        <v>93</v>
      </c>
      <c r="D6" s="164"/>
      <c r="E6" s="164"/>
      <c r="F6" s="164"/>
      <c r="G6" s="164"/>
      <c r="H6" s="164"/>
    </row>
    <row r="7" spans="1:8" ht="12.75">
      <c r="A7" s="105" t="s">
        <v>52</v>
      </c>
      <c r="B7" s="105"/>
      <c r="C7" s="151" t="s">
        <v>197</v>
      </c>
      <c r="D7" s="151"/>
      <c r="E7" s="151"/>
      <c r="F7" s="151"/>
      <c r="G7" s="151"/>
      <c r="H7" s="151"/>
    </row>
    <row r="8" spans="1:8" ht="12.75">
      <c r="A8" s="98"/>
      <c r="B8" s="98"/>
      <c r="C8" s="147"/>
      <c r="D8" s="147"/>
      <c r="E8" s="147"/>
      <c r="F8" s="147"/>
      <c r="G8" s="147"/>
      <c r="H8" s="147"/>
    </row>
    <row r="9" spans="1:8" ht="14.25" customHeight="1">
      <c r="A9" s="105" t="s">
        <v>15</v>
      </c>
      <c r="B9" s="105"/>
      <c r="C9" s="147" t="str">
        <f>Koptāme!C6</f>
        <v>Sigulda, Siguldas novads, Latvija</v>
      </c>
      <c r="D9" s="147"/>
      <c r="E9" s="147"/>
      <c r="F9" s="147"/>
      <c r="G9" s="147"/>
      <c r="H9" s="147"/>
    </row>
    <row r="10" spans="1:8" s="46" customFormat="1" ht="15.75" customHeight="1">
      <c r="A10" s="105" t="s">
        <v>16</v>
      </c>
      <c r="B10" s="105"/>
      <c r="C10" s="126"/>
      <c r="D10" s="126"/>
      <c r="E10" s="126"/>
      <c r="F10" s="126"/>
      <c r="G10" s="126"/>
      <c r="H10" s="126"/>
    </row>
    <row r="11" spans="1:8" s="46" customFormat="1" ht="15.75" customHeight="1">
      <c r="A11" s="108" t="s">
        <v>85</v>
      </c>
      <c r="B11" s="108"/>
      <c r="C11" s="108"/>
      <c r="D11" s="108"/>
      <c r="E11" s="108"/>
      <c r="F11" s="152">
        <f>D28</f>
        <v>0</v>
      </c>
      <c r="G11" s="153"/>
      <c r="H11" s="153"/>
    </row>
    <row r="12" spans="1:8" s="46" customFormat="1" ht="15.75" customHeight="1">
      <c r="A12" s="108" t="s">
        <v>53</v>
      </c>
      <c r="B12" s="108"/>
      <c r="C12" s="108"/>
      <c r="D12" s="108"/>
      <c r="E12" s="108"/>
      <c r="F12" s="162">
        <f>H23</f>
        <v>0</v>
      </c>
      <c r="G12" s="163"/>
      <c r="H12" s="163"/>
    </row>
    <row r="13" spans="1:8" s="46" customFormat="1" ht="15.75" customHeight="1">
      <c r="A13" s="108" t="s">
        <v>54</v>
      </c>
      <c r="B13" s="108"/>
      <c r="C13" s="108"/>
      <c r="D13" s="108"/>
      <c r="E13" s="47">
        <v>2014</v>
      </c>
      <c r="F13" s="45" t="s">
        <v>20</v>
      </c>
      <c r="G13" s="157"/>
      <c r="H13" s="157"/>
    </row>
    <row r="14" spans="1:8" s="46" customFormat="1" ht="15.75" customHeight="1" thickBot="1">
      <c r="A14" s="158"/>
      <c r="B14" s="158"/>
      <c r="C14" s="158"/>
      <c r="D14" s="158"/>
      <c r="E14" s="158"/>
      <c r="F14" s="158"/>
      <c r="G14" s="158"/>
      <c r="H14" s="158"/>
    </row>
    <row r="15" spans="1:8" s="46" customFormat="1" ht="15.75" customHeight="1" thickBot="1">
      <c r="A15" s="48" t="s">
        <v>55</v>
      </c>
      <c r="B15" s="48" t="s">
        <v>56</v>
      </c>
      <c r="C15" s="49"/>
      <c r="D15" s="48" t="s">
        <v>57</v>
      </c>
      <c r="E15" s="159" t="s">
        <v>58</v>
      </c>
      <c r="F15" s="160"/>
      <c r="G15" s="161"/>
      <c r="H15" s="49"/>
    </row>
    <row r="16" spans="1:8" s="46" customFormat="1" ht="15" customHeight="1">
      <c r="A16" s="50" t="s">
        <v>24</v>
      </c>
      <c r="B16" s="50" t="s">
        <v>57</v>
      </c>
      <c r="C16" s="50" t="s">
        <v>59</v>
      </c>
      <c r="D16" s="50" t="s">
        <v>4</v>
      </c>
      <c r="E16" s="51" t="s">
        <v>60</v>
      </c>
      <c r="F16" s="48" t="s">
        <v>61</v>
      </c>
      <c r="G16" s="51" t="s">
        <v>62</v>
      </c>
      <c r="H16" s="50" t="s">
        <v>33</v>
      </c>
    </row>
    <row r="17" spans="1:8" s="46" customFormat="1" ht="15" customHeight="1">
      <c r="A17" s="50" t="s">
        <v>8</v>
      </c>
      <c r="B17" s="50" t="s">
        <v>55</v>
      </c>
      <c r="C17" s="50" t="s">
        <v>63</v>
      </c>
      <c r="D17" s="50" t="s">
        <v>48</v>
      </c>
      <c r="E17" s="52" t="s">
        <v>64</v>
      </c>
      <c r="F17" s="50" t="s">
        <v>48</v>
      </c>
      <c r="G17" s="52" t="s">
        <v>65</v>
      </c>
      <c r="H17" s="50" t="s">
        <v>66</v>
      </c>
    </row>
    <row r="18" spans="1:8" s="46" customFormat="1" ht="15.75" customHeight="1" thickBot="1">
      <c r="A18" s="53"/>
      <c r="B18" s="53"/>
      <c r="C18" s="53"/>
      <c r="D18" s="53"/>
      <c r="E18" s="54" t="s">
        <v>48</v>
      </c>
      <c r="F18" s="53"/>
      <c r="G18" s="54" t="s">
        <v>48</v>
      </c>
      <c r="H18" s="53" t="s">
        <v>67</v>
      </c>
    </row>
    <row r="19" spans="1:8" s="46" customFormat="1" ht="12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</row>
    <row r="20" spans="1:8" s="46" customFormat="1" ht="54.75" customHeight="1">
      <c r="A20" s="90">
        <v>1</v>
      </c>
      <c r="B20" s="91" t="s">
        <v>248</v>
      </c>
      <c r="C20" s="92" t="s">
        <v>97</v>
      </c>
      <c r="D20" s="93">
        <f>'C.v. montāža + zemes d.- 3'!Q72</f>
        <v>0</v>
      </c>
      <c r="E20" s="93">
        <f>'C.v. montāža + zemes d.- 3'!N72</f>
        <v>0</v>
      </c>
      <c r="F20" s="93">
        <f>'C.v. montāža + zemes d.- 3'!O72</f>
        <v>0</v>
      </c>
      <c r="G20" s="93">
        <f>'C.v. montāža + zemes d.- 3'!P72</f>
        <v>0</v>
      </c>
      <c r="H20" s="93">
        <f>'C.v. montāža + zemes d.- 3'!M72</f>
        <v>0</v>
      </c>
    </row>
    <row r="21" spans="1:8" s="46" customFormat="1" ht="39.75" customHeight="1">
      <c r="A21" s="90">
        <f>A20+1</f>
        <v>2</v>
      </c>
      <c r="B21" s="91" t="s">
        <v>249</v>
      </c>
      <c r="C21" s="92" t="s">
        <v>69</v>
      </c>
      <c r="D21" s="93">
        <f>'Demontāža-3'!Q30</f>
        <v>0</v>
      </c>
      <c r="E21" s="93">
        <f>'Demontāža-3'!N30</f>
        <v>0</v>
      </c>
      <c r="F21" s="93">
        <f>'Demontāža-3'!O30</f>
        <v>0</v>
      </c>
      <c r="G21" s="93">
        <f>'Demontāža-3'!P30</f>
        <v>0</v>
      </c>
      <c r="H21" s="93">
        <f>'Demontāža-3'!M30</f>
        <v>0</v>
      </c>
    </row>
    <row r="22" spans="1:8" s="46" customFormat="1" ht="54" customHeight="1">
      <c r="A22" s="90">
        <f>A21+1</f>
        <v>3</v>
      </c>
      <c r="B22" s="91" t="s">
        <v>250</v>
      </c>
      <c r="C22" s="94" t="s">
        <v>75</v>
      </c>
      <c r="D22" s="93">
        <f>'Labiekārtošana-3'!Q25</f>
        <v>0</v>
      </c>
      <c r="E22" s="93">
        <f>'Labiekārtošana-3'!N25</f>
        <v>0</v>
      </c>
      <c r="F22" s="93">
        <f>'Labiekārtošana-3'!O25</f>
        <v>0</v>
      </c>
      <c r="G22" s="93">
        <f>'Labiekārtošana-3'!P25</f>
        <v>0</v>
      </c>
      <c r="H22" s="93">
        <f>'Labiekārtošana-3'!M25</f>
        <v>0</v>
      </c>
    </row>
    <row r="23" spans="1:8" s="46" customFormat="1" ht="12.75">
      <c r="A23" s="86"/>
      <c r="B23" s="87"/>
      <c r="C23" s="88" t="s">
        <v>9</v>
      </c>
      <c r="D23" s="89">
        <f>SUM(D20:D22)</f>
        <v>0</v>
      </c>
      <c r="E23" s="89">
        <f>SUM(E20:E22)</f>
        <v>0</v>
      </c>
      <c r="F23" s="89">
        <f>SUM(F20:F22)</f>
        <v>0</v>
      </c>
      <c r="G23" s="89">
        <f>SUM(G20:G22)</f>
        <v>0</v>
      </c>
      <c r="H23" s="95">
        <f>SUM(H20:H22)</f>
        <v>0</v>
      </c>
    </row>
    <row r="24" spans="1:8" s="46" customFormat="1" ht="12.75">
      <c r="A24" s="154" t="s">
        <v>98</v>
      </c>
      <c r="B24" s="155"/>
      <c r="C24" s="156"/>
      <c r="D24" s="56">
        <f>ROUND(D23*0%,2)</f>
        <v>0</v>
      </c>
      <c r="E24" s="107"/>
      <c r="F24" s="107"/>
      <c r="G24" s="107"/>
      <c r="H24" s="107"/>
    </row>
    <row r="25" spans="1:8" s="46" customFormat="1" ht="12.75">
      <c r="A25" s="57"/>
      <c r="B25" s="58"/>
      <c r="C25" s="59" t="s">
        <v>74</v>
      </c>
      <c r="D25" s="56"/>
      <c r="E25" s="107"/>
      <c r="F25" s="107"/>
      <c r="G25" s="107"/>
      <c r="H25" s="107"/>
    </row>
    <row r="26" spans="1:8" s="46" customFormat="1" ht="12.75">
      <c r="A26" s="57"/>
      <c r="B26" s="58"/>
      <c r="C26" s="59" t="s">
        <v>99</v>
      </c>
      <c r="D26" s="56">
        <f>ROUND(D23*0%,2)</f>
        <v>0</v>
      </c>
      <c r="E26" s="107"/>
      <c r="F26" s="107"/>
      <c r="G26" s="107"/>
      <c r="H26" s="107"/>
    </row>
    <row r="27" spans="1:8" s="46" customFormat="1" ht="12.75">
      <c r="A27" s="154" t="s">
        <v>86</v>
      </c>
      <c r="B27" s="155"/>
      <c r="C27" s="156"/>
      <c r="D27" s="60">
        <f>ROUND(E23*0.2359,2)</f>
        <v>0</v>
      </c>
      <c r="E27" s="107"/>
      <c r="F27" s="107"/>
      <c r="G27" s="107"/>
      <c r="H27" s="107"/>
    </row>
    <row r="28" spans="1:16" s="46" customFormat="1" ht="12.75">
      <c r="A28" s="154" t="s">
        <v>92</v>
      </c>
      <c r="B28" s="155"/>
      <c r="C28" s="156"/>
      <c r="D28" s="60">
        <f>D23+D24+D26+D27</f>
        <v>0</v>
      </c>
      <c r="E28" s="107"/>
      <c r="F28" s="107"/>
      <c r="G28" s="107"/>
      <c r="H28" s="107"/>
      <c r="J28" s="61"/>
      <c r="K28" s="61"/>
      <c r="L28" s="55"/>
      <c r="P28" s="55"/>
    </row>
    <row r="29" spans="1:12" s="46" customFormat="1" ht="12.75" customHeight="1">
      <c r="A29" s="62"/>
      <c r="B29" s="62"/>
      <c r="C29" s="62"/>
      <c r="D29" s="62"/>
      <c r="E29" s="62"/>
      <c r="F29" s="62"/>
      <c r="G29" s="62"/>
      <c r="H29" s="62"/>
      <c r="L29" s="61"/>
    </row>
    <row r="30" spans="1:8" s="46" customFormat="1" ht="12.75" customHeight="1">
      <c r="A30" s="62"/>
      <c r="B30" s="62"/>
      <c r="C30" s="62"/>
      <c r="D30" s="63"/>
      <c r="E30" s="62"/>
      <c r="F30" s="62"/>
      <c r="G30" s="62"/>
      <c r="H30" s="62"/>
    </row>
    <row r="31" spans="1:8" s="46" customFormat="1" ht="12.75" customHeight="1">
      <c r="A31" s="62"/>
      <c r="B31" s="62"/>
      <c r="C31" s="62"/>
      <c r="D31" s="62"/>
      <c r="E31" s="62"/>
      <c r="F31" s="62"/>
      <c r="G31" s="62"/>
      <c r="H31" s="62"/>
    </row>
    <row r="32" spans="1:8" s="65" customFormat="1" ht="14.25">
      <c r="A32" s="64"/>
      <c r="C32" s="66" t="s">
        <v>100</v>
      </c>
      <c r="D32" s="66"/>
      <c r="E32" s="66"/>
      <c r="F32" s="66"/>
      <c r="G32" s="67"/>
      <c r="H32" s="67"/>
    </row>
    <row r="33" spans="1:8" s="65" customFormat="1" ht="14.25">
      <c r="A33" s="64"/>
      <c r="C33" s="67"/>
      <c r="D33" s="67"/>
      <c r="E33" s="68"/>
      <c r="F33" s="67"/>
      <c r="G33" s="67"/>
      <c r="H33" s="67"/>
    </row>
    <row r="34" spans="1:8" s="65" customFormat="1" ht="14.25">
      <c r="A34" s="64"/>
      <c r="C34" s="67"/>
      <c r="D34" s="67"/>
      <c r="E34" s="67"/>
      <c r="F34" s="67"/>
      <c r="G34" s="67"/>
      <c r="H34" s="67"/>
    </row>
    <row r="35" spans="1:8" s="65" customFormat="1" ht="14.25">
      <c r="A35" s="64"/>
      <c r="C35" s="66"/>
      <c r="D35" s="66"/>
      <c r="E35" s="66"/>
      <c r="F35" s="66"/>
      <c r="G35" s="67"/>
      <c r="H35" s="67"/>
    </row>
    <row r="36" spans="1:8" s="65" customFormat="1" ht="14.25">
      <c r="A36" s="64"/>
      <c r="C36" s="66" t="s">
        <v>237</v>
      </c>
      <c r="D36" s="67"/>
      <c r="E36" s="67"/>
      <c r="F36" s="67"/>
      <c r="G36" s="67"/>
      <c r="H36" s="67"/>
    </row>
    <row r="37" spans="1:8" s="65" customFormat="1" ht="14.25">
      <c r="A37" s="64"/>
      <c r="C37" s="67"/>
      <c r="D37" s="67"/>
      <c r="E37" s="67"/>
      <c r="F37" s="67"/>
      <c r="G37" s="67"/>
      <c r="H37" s="67"/>
    </row>
    <row r="38" spans="1:8" s="65" customFormat="1" ht="14.25">
      <c r="A38" s="64"/>
      <c r="C38" s="66"/>
      <c r="D38" s="67"/>
      <c r="E38" s="67"/>
      <c r="F38" s="67"/>
      <c r="G38" s="67"/>
      <c r="H38" s="67"/>
    </row>
    <row r="39" spans="1:8" s="65" customFormat="1" ht="14.25">
      <c r="A39" s="64"/>
      <c r="C39" s="67"/>
      <c r="D39" s="67"/>
      <c r="E39" s="67"/>
      <c r="F39" s="67"/>
      <c r="G39" s="67"/>
      <c r="H39" s="67"/>
    </row>
    <row r="40" spans="1:7" s="65" customFormat="1" ht="14.25">
      <c r="A40" s="64"/>
      <c r="C40" s="67"/>
      <c r="D40" s="67"/>
      <c r="E40" s="67"/>
      <c r="F40" s="67"/>
      <c r="G40" s="67"/>
    </row>
    <row r="41" spans="1:8" s="65" customFormat="1" ht="14.25">
      <c r="A41" s="64"/>
      <c r="C41" s="66"/>
      <c r="D41" s="66"/>
      <c r="E41" s="69"/>
      <c r="F41" s="69"/>
      <c r="G41" s="69"/>
      <c r="H41" s="69"/>
    </row>
    <row r="42" spans="1:8" s="65" customFormat="1" ht="14.25">
      <c r="A42" s="64"/>
      <c r="C42" s="66"/>
      <c r="D42" s="66"/>
      <c r="E42" s="66"/>
      <c r="F42" s="66"/>
      <c r="G42" s="67"/>
      <c r="H42" s="67"/>
    </row>
    <row r="43" spans="1:8" s="65" customFormat="1" ht="14.25">
      <c r="A43" s="64"/>
      <c r="C43" s="66"/>
      <c r="D43" s="66"/>
      <c r="E43" s="66"/>
      <c r="F43" s="66"/>
      <c r="G43" s="67"/>
      <c r="H43" s="67"/>
    </row>
    <row r="44" spans="1:8" s="65" customFormat="1" ht="14.25">
      <c r="A44" s="64"/>
      <c r="C44" s="67"/>
      <c r="D44" s="67"/>
      <c r="E44" s="66"/>
      <c r="F44" s="66"/>
      <c r="G44" s="67"/>
      <c r="H44" s="67"/>
    </row>
    <row r="45" spans="1:8" s="65" customFormat="1" ht="14.25">
      <c r="A45" s="64"/>
      <c r="C45" s="66"/>
      <c r="D45" s="66"/>
      <c r="E45" s="66"/>
      <c r="F45" s="66"/>
      <c r="G45" s="67"/>
      <c r="H45" s="67"/>
    </row>
    <row r="46" spans="1:8" s="65" customFormat="1" ht="14.25">
      <c r="A46" s="64"/>
      <c r="D46" s="67"/>
      <c r="E46" s="67"/>
      <c r="F46" s="67"/>
      <c r="G46" s="67"/>
      <c r="H46" s="67"/>
    </row>
    <row r="47" spans="1:8" s="65" customFormat="1" ht="14.25">
      <c r="A47" s="64"/>
      <c r="C47" s="67"/>
      <c r="D47" s="67"/>
      <c r="E47" s="67"/>
      <c r="F47" s="67"/>
      <c r="G47" s="67"/>
      <c r="H47" s="67"/>
    </row>
    <row r="48" spans="1:8" s="65" customFormat="1" ht="14.25">
      <c r="A48" s="64"/>
      <c r="C48" s="66"/>
      <c r="D48" s="67"/>
      <c r="E48" s="67"/>
      <c r="F48" s="67"/>
      <c r="G48" s="67"/>
      <c r="H48" s="67"/>
    </row>
    <row r="49" spans="1:8" s="46" customFormat="1" ht="15" customHeight="1">
      <c r="A49" s="62"/>
      <c r="B49" s="62"/>
      <c r="C49" s="62"/>
      <c r="D49" s="62"/>
      <c r="E49" s="62"/>
      <c r="F49" s="62"/>
      <c r="G49" s="62"/>
      <c r="H49" s="62"/>
    </row>
    <row r="50" spans="1:8" s="46" customFormat="1" ht="15" customHeight="1">
      <c r="A50" s="62"/>
      <c r="B50" s="62"/>
      <c r="C50" s="62"/>
      <c r="D50" s="62"/>
      <c r="E50" s="62"/>
      <c r="F50" s="62"/>
      <c r="G50" s="62"/>
      <c r="H50" s="62"/>
    </row>
    <row r="51" spans="1:8" ht="12.75" customHeight="1">
      <c r="A51" s="62"/>
      <c r="B51" s="62"/>
      <c r="C51" s="62"/>
      <c r="D51" s="62"/>
      <c r="E51" s="62"/>
      <c r="F51" s="62"/>
      <c r="G51" s="62"/>
      <c r="H51" s="62"/>
    </row>
  </sheetData>
  <sheetProtection/>
  <mergeCells count="27">
    <mergeCell ref="A5:H5"/>
    <mergeCell ref="A6:B6"/>
    <mergeCell ref="C6:H6"/>
    <mergeCell ref="A1:H1"/>
    <mergeCell ref="A2:H2"/>
    <mergeCell ref="A3:H3"/>
    <mergeCell ref="A4:H4"/>
    <mergeCell ref="A12:E12"/>
    <mergeCell ref="F12:H12"/>
    <mergeCell ref="A7:B7"/>
    <mergeCell ref="C7:H7"/>
    <mergeCell ref="A8:B8"/>
    <mergeCell ref="C8:H8"/>
    <mergeCell ref="A9:B9"/>
    <mergeCell ref="C9:H9"/>
    <mergeCell ref="A10:B10"/>
    <mergeCell ref="C10:H10"/>
    <mergeCell ref="A11:E11"/>
    <mergeCell ref="F11:H11"/>
    <mergeCell ref="A24:C24"/>
    <mergeCell ref="E24:H28"/>
    <mergeCell ref="A27:C27"/>
    <mergeCell ref="A28:C28"/>
    <mergeCell ref="A13:D13"/>
    <mergeCell ref="G13:H13"/>
    <mergeCell ref="A14:H14"/>
    <mergeCell ref="E15:G15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Z155"/>
  <sheetViews>
    <sheetView zoomScale="115" zoomScaleNormal="115" zoomScalePageLayoutView="0" workbookViewId="0" topLeftCell="A16">
      <selection activeCell="C70" sqref="C70:L70"/>
    </sheetView>
  </sheetViews>
  <sheetFormatPr defaultColWidth="9.00390625" defaultRowHeight="12.75"/>
  <cols>
    <col min="1" max="1" width="4.375" style="39" customWidth="1"/>
    <col min="2" max="2" width="10.625" style="39" customWidth="1"/>
    <col min="3" max="3" width="28.75390625" style="39" customWidth="1"/>
    <col min="4" max="5" width="6.25390625" style="39" customWidth="1"/>
    <col min="6" max="6" width="6.75390625" style="39" customWidth="1"/>
    <col min="7" max="7" width="6.25390625" style="39" customWidth="1"/>
    <col min="8" max="8" width="7.875" style="39" customWidth="1"/>
    <col min="9" max="9" width="6.375" style="39" customWidth="1"/>
    <col min="10" max="11" width="6.125" style="39" customWidth="1"/>
    <col min="12" max="12" width="6.625" style="39" customWidth="1"/>
    <col min="13" max="13" width="7.625" style="39" customWidth="1"/>
    <col min="14" max="14" width="7.375" style="39" customWidth="1"/>
    <col min="15" max="15" width="7.625" style="39" customWidth="1"/>
    <col min="16" max="16" width="8.00390625" style="39" customWidth="1"/>
    <col min="17" max="17" width="7.375" style="39" customWidth="1"/>
    <col min="18" max="16384" width="9.125" style="39" customWidth="1"/>
  </cols>
  <sheetData>
    <row r="1" spans="1:17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4.25">
      <c r="A2" s="188" t="s">
        <v>245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14.25">
      <c r="A3" s="33"/>
      <c r="B3" s="33"/>
      <c r="C3" s="189" t="str">
        <f>'KOPSAV.APR. 3'!C20</f>
        <v>Cauruļvadu montāža; zemes darbi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33"/>
    </row>
    <row r="4" spans="1:17" ht="12.75">
      <c r="A4" s="169" t="s">
        <v>12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ht="12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ht="12.75">
      <c r="A6" s="181" t="s">
        <v>13</v>
      </c>
      <c r="B6" s="181"/>
      <c r="C6" s="180" t="str">
        <f>'KOPSAV.APR. 3'!C6:H6</f>
        <v>Siguldas pilsētas CSS maģistrālo siltumtīklu rekonstrukcija 3. un 6. kvartālā (saskaņā ar Siguldas siltumapgādes attīstības plānu) Siguldā, Siguldas novadā. 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36"/>
    </row>
    <row r="7" spans="1:17" ht="12.75">
      <c r="A7" s="181" t="s">
        <v>14</v>
      </c>
      <c r="B7" s="181"/>
      <c r="C7" s="180" t="str">
        <f>C3</f>
        <v>Cauruļvadu montāža; zemes darbi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36"/>
    </row>
    <row r="8" spans="1:17" ht="15">
      <c r="A8" s="181" t="s">
        <v>15</v>
      </c>
      <c r="B8" s="181"/>
      <c r="C8" s="180" t="str">
        <f>'KOPSAV.APR. 3'!C9:H9</f>
        <v>Sigulda, Siguldas novads, Latvija</v>
      </c>
      <c r="D8" s="180"/>
      <c r="E8" s="180"/>
      <c r="F8" s="180"/>
      <c r="G8" s="180"/>
      <c r="H8" s="180"/>
      <c r="I8" s="180"/>
      <c r="J8" s="186"/>
      <c r="K8" s="186"/>
      <c r="L8" s="187"/>
      <c r="M8" s="187"/>
      <c r="N8" s="187"/>
      <c r="O8" s="187"/>
      <c r="P8" s="187"/>
      <c r="Q8" s="187"/>
    </row>
    <row r="9" spans="1:17" ht="12.75">
      <c r="A9" s="181" t="s">
        <v>16</v>
      </c>
      <c r="B9" s="181"/>
      <c r="C9" s="182">
        <f>'KOPSAV.APR. 1'!C10:H10</f>
        <v>0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ht="12.75">
      <c r="A10" s="181" t="s">
        <v>47</v>
      </c>
      <c r="B10" s="181"/>
      <c r="C10" s="16"/>
      <c r="D10" s="182" t="s">
        <v>87</v>
      </c>
      <c r="E10" s="182"/>
      <c r="F10" s="182"/>
      <c r="G10" s="183" t="s">
        <v>17</v>
      </c>
      <c r="H10" s="183"/>
      <c r="I10" s="183"/>
      <c r="J10" s="169" t="s">
        <v>18</v>
      </c>
      <c r="K10" s="169"/>
      <c r="L10" s="169"/>
      <c r="M10" s="169"/>
      <c r="N10" s="184">
        <f>Q74</f>
        <v>0</v>
      </c>
      <c r="O10" s="185"/>
      <c r="P10" s="13" t="s">
        <v>48</v>
      </c>
      <c r="Q10" s="14"/>
    </row>
    <row r="11" spans="1:17" ht="12.7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 t="s">
        <v>19</v>
      </c>
      <c r="L11" s="168"/>
      <c r="M11" s="17" t="s">
        <v>91</v>
      </c>
      <c r="N11" s="13" t="s">
        <v>20</v>
      </c>
      <c r="O11" s="180"/>
      <c r="P11" s="180"/>
      <c r="Q11" s="180"/>
    </row>
    <row r="12" spans="1:17" ht="13.5" thickBo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7" ht="13.5" thickBot="1">
      <c r="A13" s="18" t="s">
        <v>21</v>
      </c>
      <c r="B13" s="18"/>
      <c r="C13" s="19"/>
      <c r="D13" s="18" t="s">
        <v>102</v>
      </c>
      <c r="E13" s="18" t="s">
        <v>2</v>
      </c>
      <c r="F13" s="20" t="s">
        <v>3</v>
      </c>
      <c r="G13" s="177" t="s">
        <v>22</v>
      </c>
      <c r="H13" s="178"/>
      <c r="I13" s="178"/>
      <c r="J13" s="178"/>
      <c r="K13" s="178"/>
      <c r="L13" s="179"/>
      <c r="M13" s="21"/>
      <c r="N13" s="21"/>
      <c r="O13" s="21" t="s">
        <v>23</v>
      </c>
      <c r="P13" s="21" t="s">
        <v>4</v>
      </c>
      <c r="Q13" s="22" t="s">
        <v>48</v>
      </c>
    </row>
    <row r="14" spans="1:17" ht="12.75">
      <c r="A14" s="23" t="s">
        <v>24</v>
      </c>
      <c r="B14" s="23" t="s">
        <v>25</v>
      </c>
      <c r="C14" s="23" t="s">
        <v>26</v>
      </c>
      <c r="D14" s="23"/>
      <c r="E14" s="23" t="s">
        <v>5</v>
      </c>
      <c r="F14" s="24" t="s">
        <v>6</v>
      </c>
      <c r="G14" s="23" t="s">
        <v>27</v>
      </c>
      <c r="H14" s="18" t="s">
        <v>28</v>
      </c>
      <c r="I14" s="18" t="s">
        <v>29</v>
      </c>
      <c r="J14" s="18" t="s">
        <v>30</v>
      </c>
      <c r="K14" s="18" t="s">
        <v>31</v>
      </c>
      <c r="L14" s="18" t="s">
        <v>32</v>
      </c>
      <c r="M14" s="25" t="s">
        <v>33</v>
      </c>
      <c r="N14" s="18" t="s">
        <v>29</v>
      </c>
      <c r="O14" s="18" t="s">
        <v>30</v>
      </c>
      <c r="P14" s="18" t="s">
        <v>31</v>
      </c>
      <c r="Q14" s="18" t="s">
        <v>32</v>
      </c>
    </row>
    <row r="15" spans="1:17" ht="12.75">
      <c r="A15" s="23"/>
      <c r="B15" s="23"/>
      <c r="C15" s="23"/>
      <c r="D15" s="23"/>
      <c r="E15" s="24"/>
      <c r="F15" s="24"/>
      <c r="G15" s="23" t="s">
        <v>34</v>
      </c>
      <c r="H15" s="23" t="s">
        <v>35</v>
      </c>
      <c r="I15" s="23" t="s">
        <v>36</v>
      </c>
      <c r="J15" s="23" t="s">
        <v>37</v>
      </c>
      <c r="K15" s="23" t="s">
        <v>38</v>
      </c>
      <c r="L15" s="23" t="s">
        <v>48</v>
      </c>
      <c r="M15" s="26" t="s">
        <v>39</v>
      </c>
      <c r="N15" s="23" t="s">
        <v>36</v>
      </c>
      <c r="O15" s="23" t="s">
        <v>37</v>
      </c>
      <c r="P15" s="23" t="s">
        <v>38</v>
      </c>
      <c r="Q15" s="23" t="s">
        <v>48</v>
      </c>
    </row>
    <row r="16" spans="1:17" ht="13.5" thickBot="1">
      <c r="A16" s="27" t="s">
        <v>8</v>
      </c>
      <c r="B16" s="27"/>
      <c r="C16" s="27"/>
      <c r="D16" s="27"/>
      <c r="E16" s="28"/>
      <c r="F16" s="28"/>
      <c r="G16" s="27" t="s">
        <v>40</v>
      </c>
      <c r="H16" s="27" t="s">
        <v>49</v>
      </c>
      <c r="I16" s="27" t="s">
        <v>48</v>
      </c>
      <c r="J16" s="27" t="s">
        <v>48</v>
      </c>
      <c r="K16" s="27" t="s">
        <v>48</v>
      </c>
      <c r="L16" s="27"/>
      <c r="M16" s="29" t="s">
        <v>40</v>
      </c>
      <c r="N16" s="27" t="s">
        <v>48</v>
      </c>
      <c r="O16" s="27" t="s">
        <v>48</v>
      </c>
      <c r="P16" s="27" t="s">
        <v>48</v>
      </c>
      <c r="Q16" s="27"/>
    </row>
    <row r="17" spans="1:17" ht="13.5" thickBot="1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</row>
    <row r="18" spans="1:17" ht="12.75">
      <c r="A18" s="8">
        <v>1</v>
      </c>
      <c r="B18" s="8"/>
      <c r="C18" s="78" t="s">
        <v>109</v>
      </c>
      <c r="D18" s="8"/>
      <c r="E18" s="8"/>
      <c r="F18" s="12"/>
      <c r="G18" s="12"/>
      <c r="H18" s="12"/>
      <c r="I18" s="12"/>
      <c r="J18" s="40"/>
      <c r="K18" s="8"/>
      <c r="L18" s="12"/>
      <c r="M18" s="12"/>
      <c r="N18" s="12"/>
      <c r="O18" s="12"/>
      <c r="P18" s="12"/>
      <c r="Q18" s="12"/>
    </row>
    <row r="19" spans="1:17" ht="25.5">
      <c r="A19" s="8">
        <v>2</v>
      </c>
      <c r="B19" s="8"/>
      <c r="C19" s="79" t="s">
        <v>254</v>
      </c>
      <c r="D19" s="80" t="s">
        <v>198</v>
      </c>
      <c r="E19" s="9" t="s">
        <v>0</v>
      </c>
      <c r="F19" s="10">
        <v>1332</v>
      </c>
      <c r="G19" s="82"/>
      <c r="H19" s="83"/>
      <c r="I19" s="82">
        <f>ROUND(G19*H19,2)</f>
        <v>0</v>
      </c>
      <c r="J19" s="84"/>
      <c r="K19" s="82"/>
      <c r="L19" s="82"/>
      <c r="M19" s="82">
        <f>F19*G19</f>
        <v>0</v>
      </c>
      <c r="N19" s="82">
        <f>F19*I19</f>
        <v>0</v>
      </c>
      <c r="O19" s="82">
        <f>F19*J19</f>
        <v>0</v>
      </c>
      <c r="P19" s="82">
        <f>F19*K19</f>
        <v>0</v>
      </c>
      <c r="Q19" s="82">
        <f>SUM(N19:P19)</f>
        <v>0</v>
      </c>
    </row>
    <row r="20" spans="1:17" ht="25.5">
      <c r="A20" s="8">
        <v>3</v>
      </c>
      <c r="B20" s="8"/>
      <c r="C20" s="79" t="s">
        <v>255</v>
      </c>
      <c r="D20" s="80" t="s">
        <v>198</v>
      </c>
      <c r="E20" s="9" t="s">
        <v>0</v>
      </c>
      <c r="F20" s="10">
        <v>24</v>
      </c>
      <c r="G20" s="82"/>
      <c r="H20" s="83"/>
      <c r="I20" s="82">
        <f aca="true" t="shared" si="0" ref="I20:I68">ROUND(G20*H20,2)</f>
        <v>0</v>
      </c>
      <c r="J20" s="84"/>
      <c r="K20" s="82"/>
      <c r="L20" s="82"/>
      <c r="M20" s="82">
        <f>F20*G20</f>
        <v>0</v>
      </c>
      <c r="N20" s="82">
        <f>F20*I20</f>
        <v>0</v>
      </c>
      <c r="O20" s="82">
        <f>F20*J20</f>
        <v>0</v>
      </c>
      <c r="P20" s="82">
        <f>F20*K20</f>
        <v>0</v>
      </c>
      <c r="Q20" s="82">
        <f>SUM(N20:P20)</f>
        <v>0</v>
      </c>
    </row>
    <row r="21" spans="1:17" ht="25.5">
      <c r="A21" s="8">
        <v>4</v>
      </c>
      <c r="B21" s="8"/>
      <c r="C21" s="79" t="s">
        <v>256</v>
      </c>
      <c r="D21" s="80" t="s">
        <v>198</v>
      </c>
      <c r="E21" s="9" t="s">
        <v>0</v>
      </c>
      <c r="F21" s="10">
        <v>24</v>
      </c>
      <c r="G21" s="82"/>
      <c r="H21" s="83"/>
      <c r="I21" s="82">
        <f t="shared" si="0"/>
        <v>0</v>
      </c>
      <c r="J21" s="84"/>
      <c r="K21" s="82"/>
      <c r="L21" s="82"/>
      <c r="M21" s="82">
        <f>F21*G21</f>
        <v>0</v>
      </c>
      <c r="N21" s="82">
        <f>F21*I21</f>
        <v>0</v>
      </c>
      <c r="O21" s="82">
        <f>F21*J21</f>
        <v>0</v>
      </c>
      <c r="P21" s="82">
        <f>F21*K21</f>
        <v>0</v>
      </c>
      <c r="Q21" s="82">
        <f>SUM(N21:P21)</f>
        <v>0</v>
      </c>
    </row>
    <row r="22" spans="1:17" ht="25.5">
      <c r="A22" s="8">
        <v>5</v>
      </c>
      <c r="B22" s="8"/>
      <c r="C22" s="79" t="s">
        <v>254</v>
      </c>
      <c r="D22" s="80" t="s">
        <v>199</v>
      </c>
      <c r="E22" s="9" t="s">
        <v>0</v>
      </c>
      <c r="F22" s="10">
        <v>8</v>
      </c>
      <c r="G22" s="82"/>
      <c r="H22" s="83"/>
      <c r="I22" s="82">
        <f t="shared" si="0"/>
        <v>0</v>
      </c>
      <c r="J22" s="84"/>
      <c r="K22" s="82"/>
      <c r="L22" s="82"/>
      <c r="M22" s="82">
        <f aca="true" t="shared" si="1" ref="M22:M68">F22*G22</f>
        <v>0</v>
      </c>
      <c r="N22" s="82">
        <f aca="true" t="shared" si="2" ref="N22:N68">F22*I22</f>
        <v>0</v>
      </c>
      <c r="O22" s="82">
        <f aca="true" t="shared" si="3" ref="O22:O68">F22*J22</f>
        <v>0</v>
      </c>
      <c r="P22" s="82">
        <f aca="true" t="shared" si="4" ref="P22:P68">F22*K22</f>
        <v>0</v>
      </c>
      <c r="Q22" s="82">
        <f aca="true" t="shared" si="5" ref="Q22:Q68">SUM(N22:P22)</f>
        <v>0</v>
      </c>
    </row>
    <row r="23" spans="1:17" ht="25.5">
      <c r="A23" s="8">
        <v>6</v>
      </c>
      <c r="B23" s="8"/>
      <c r="C23" s="79" t="s">
        <v>254</v>
      </c>
      <c r="D23" s="80" t="s">
        <v>200</v>
      </c>
      <c r="E23" s="9" t="s">
        <v>0</v>
      </c>
      <c r="F23" s="10">
        <v>15</v>
      </c>
      <c r="G23" s="82"/>
      <c r="H23" s="83"/>
      <c r="I23" s="82">
        <f t="shared" si="0"/>
        <v>0</v>
      </c>
      <c r="J23" s="84"/>
      <c r="K23" s="82"/>
      <c r="L23" s="82"/>
      <c r="M23" s="82">
        <f t="shared" si="1"/>
        <v>0</v>
      </c>
      <c r="N23" s="82">
        <f t="shared" si="2"/>
        <v>0</v>
      </c>
      <c r="O23" s="82">
        <f t="shared" si="3"/>
        <v>0</v>
      </c>
      <c r="P23" s="82">
        <f t="shared" si="4"/>
        <v>0</v>
      </c>
      <c r="Q23" s="82">
        <f t="shared" si="5"/>
        <v>0</v>
      </c>
    </row>
    <row r="24" spans="1:17" ht="25.5">
      <c r="A24" s="8">
        <v>7</v>
      </c>
      <c r="B24" s="8"/>
      <c r="C24" s="79" t="s">
        <v>254</v>
      </c>
      <c r="D24" s="80" t="s">
        <v>201</v>
      </c>
      <c r="E24" s="9" t="s">
        <v>0</v>
      </c>
      <c r="F24" s="10">
        <v>10</v>
      </c>
      <c r="G24" s="82"/>
      <c r="H24" s="83"/>
      <c r="I24" s="82">
        <f t="shared" si="0"/>
        <v>0</v>
      </c>
      <c r="J24" s="84"/>
      <c r="K24" s="82"/>
      <c r="L24" s="82"/>
      <c r="M24" s="82">
        <f t="shared" si="1"/>
        <v>0</v>
      </c>
      <c r="N24" s="82">
        <f t="shared" si="2"/>
        <v>0</v>
      </c>
      <c r="O24" s="82">
        <f t="shared" si="3"/>
        <v>0</v>
      </c>
      <c r="P24" s="82">
        <f t="shared" si="4"/>
        <v>0</v>
      </c>
      <c r="Q24" s="82">
        <f t="shared" si="5"/>
        <v>0</v>
      </c>
    </row>
    <row r="25" spans="1:17" ht="25.5">
      <c r="A25" s="8">
        <v>8</v>
      </c>
      <c r="B25" s="8"/>
      <c r="C25" s="79" t="s">
        <v>257</v>
      </c>
      <c r="D25" s="80" t="s">
        <v>198</v>
      </c>
      <c r="E25" s="9" t="s">
        <v>115</v>
      </c>
      <c r="F25" s="10">
        <v>2</v>
      </c>
      <c r="G25" s="82"/>
      <c r="H25" s="83"/>
      <c r="I25" s="82">
        <f t="shared" si="0"/>
        <v>0</v>
      </c>
      <c r="J25" s="84"/>
      <c r="K25" s="82"/>
      <c r="L25" s="82"/>
      <c r="M25" s="82">
        <f t="shared" si="1"/>
        <v>0</v>
      </c>
      <c r="N25" s="82">
        <f t="shared" si="2"/>
        <v>0</v>
      </c>
      <c r="O25" s="82">
        <f t="shared" si="3"/>
        <v>0</v>
      </c>
      <c r="P25" s="82">
        <f t="shared" si="4"/>
        <v>0</v>
      </c>
      <c r="Q25" s="82">
        <f t="shared" si="5"/>
        <v>0</v>
      </c>
    </row>
    <row r="26" spans="1:17" ht="25.5">
      <c r="A26" s="8">
        <v>9</v>
      </c>
      <c r="B26" s="8"/>
      <c r="C26" s="79" t="s">
        <v>258</v>
      </c>
      <c r="D26" s="80" t="s">
        <v>198</v>
      </c>
      <c r="E26" s="9" t="s">
        <v>115</v>
      </c>
      <c r="F26" s="10">
        <v>4</v>
      </c>
      <c r="G26" s="82"/>
      <c r="H26" s="83"/>
      <c r="I26" s="82">
        <f t="shared" si="0"/>
        <v>0</v>
      </c>
      <c r="J26" s="84"/>
      <c r="K26" s="82"/>
      <c r="L26" s="82"/>
      <c r="M26" s="82">
        <f t="shared" si="1"/>
        <v>0</v>
      </c>
      <c r="N26" s="82">
        <f t="shared" si="2"/>
        <v>0</v>
      </c>
      <c r="O26" s="82">
        <f t="shared" si="3"/>
        <v>0</v>
      </c>
      <c r="P26" s="82">
        <f t="shared" si="4"/>
        <v>0</v>
      </c>
      <c r="Q26" s="82">
        <f t="shared" si="5"/>
        <v>0</v>
      </c>
    </row>
    <row r="27" spans="1:17" ht="25.5">
      <c r="A27" s="8">
        <v>10</v>
      </c>
      <c r="B27" s="8"/>
      <c r="C27" s="79" t="s">
        <v>259</v>
      </c>
      <c r="D27" s="80" t="s">
        <v>198</v>
      </c>
      <c r="E27" s="9" t="s">
        <v>115</v>
      </c>
      <c r="F27" s="10">
        <v>2</v>
      </c>
      <c r="G27" s="82"/>
      <c r="H27" s="83"/>
      <c r="I27" s="82">
        <f t="shared" si="0"/>
        <v>0</v>
      </c>
      <c r="J27" s="84"/>
      <c r="K27" s="82"/>
      <c r="L27" s="82"/>
      <c r="M27" s="82">
        <f t="shared" si="1"/>
        <v>0</v>
      </c>
      <c r="N27" s="82">
        <f t="shared" si="2"/>
        <v>0</v>
      </c>
      <c r="O27" s="82">
        <f t="shared" si="3"/>
        <v>0</v>
      </c>
      <c r="P27" s="82">
        <f t="shared" si="4"/>
        <v>0</v>
      </c>
      <c r="Q27" s="82">
        <f t="shared" si="5"/>
        <v>0</v>
      </c>
    </row>
    <row r="28" spans="1:17" ht="25.5">
      <c r="A28" s="8">
        <v>11</v>
      </c>
      <c r="B28" s="8"/>
      <c r="C28" s="79" t="s">
        <v>260</v>
      </c>
      <c r="D28" s="80" t="s">
        <v>198</v>
      </c>
      <c r="E28" s="9" t="s">
        <v>115</v>
      </c>
      <c r="F28" s="10">
        <v>2</v>
      </c>
      <c r="G28" s="82"/>
      <c r="H28" s="83"/>
      <c r="I28" s="82">
        <f t="shared" si="0"/>
        <v>0</v>
      </c>
      <c r="J28" s="84"/>
      <c r="K28" s="82"/>
      <c r="L28" s="82"/>
      <c r="M28" s="82">
        <f t="shared" si="1"/>
        <v>0</v>
      </c>
      <c r="N28" s="82">
        <f t="shared" si="2"/>
        <v>0</v>
      </c>
      <c r="O28" s="82">
        <f t="shared" si="3"/>
        <v>0</v>
      </c>
      <c r="P28" s="82">
        <f t="shared" si="4"/>
        <v>0</v>
      </c>
      <c r="Q28" s="82">
        <f t="shared" si="5"/>
        <v>0</v>
      </c>
    </row>
    <row r="29" spans="1:17" ht="25.5">
      <c r="A29" s="8">
        <v>12</v>
      </c>
      <c r="B29" s="8"/>
      <c r="C29" s="79" t="s">
        <v>261</v>
      </c>
      <c r="D29" s="80" t="s">
        <v>198</v>
      </c>
      <c r="E29" s="9" t="s">
        <v>115</v>
      </c>
      <c r="F29" s="10">
        <v>2</v>
      </c>
      <c r="G29" s="82"/>
      <c r="H29" s="83"/>
      <c r="I29" s="82">
        <f t="shared" si="0"/>
        <v>0</v>
      </c>
      <c r="J29" s="84"/>
      <c r="K29" s="82"/>
      <c r="L29" s="82"/>
      <c r="M29" s="82">
        <f t="shared" si="1"/>
        <v>0</v>
      </c>
      <c r="N29" s="82">
        <f t="shared" si="2"/>
        <v>0</v>
      </c>
      <c r="O29" s="82">
        <f t="shared" si="3"/>
        <v>0</v>
      </c>
      <c r="P29" s="82">
        <f t="shared" si="4"/>
        <v>0</v>
      </c>
      <c r="Q29" s="82">
        <f t="shared" si="5"/>
        <v>0</v>
      </c>
    </row>
    <row r="30" spans="1:17" ht="25.5">
      <c r="A30" s="8">
        <v>13</v>
      </c>
      <c r="B30" s="8"/>
      <c r="C30" s="79" t="s">
        <v>258</v>
      </c>
      <c r="D30" s="80" t="s">
        <v>199</v>
      </c>
      <c r="E30" s="9" t="s">
        <v>115</v>
      </c>
      <c r="F30" s="10">
        <v>2</v>
      </c>
      <c r="G30" s="82"/>
      <c r="H30" s="83"/>
      <c r="I30" s="82">
        <f t="shared" si="0"/>
        <v>0</v>
      </c>
      <c r="J30" s="84"/>
      <c r="K30" s="82"/>
      <c r="L30" s="82"/>
      <c r="M30" s="82">
        <f t="shared" si="1"/>
        <v>0</v>
      </c>
      <c r="N30" s="82">
        <f t="shared" si="2"/>
        <v>0</v>
      </c>
      <c r="O30" s="82">
        <f t="shared" si="3"/>
        <v>0</v>
      </c>
      <c r="P30" s="82">
        <f t="shared" si="4"/>
        <v>0</v>
      </c>
      <c r="Q30" s="82">
        <f t="shared" si="5"/>
        <v>0</v>
      </c>
    </row>
    <row r="31" spans="1:17" ht="25.5">
      <c r="A31" s="8">
        <v>14</v>
      </c>
      <c r="B31" s="8"/>
      <c r="C31" s="79" t="s">
        <v>258</v>
      </c>
      <c r="D31" s="80" t="s">
        <v>200</v>
      </c>
      <c r="E31" s="9" t="s">
        <v>115</v>
      </c>
      <c r="F31" s="10">
        <v>4</v>
      </c>
      <c r="G31" s="82"/>
      <c r="H31" s="83"/>
      <c r="I31" s="82">
        <f t="shared" si="0"/>
        <v>0</v>
      </c>
      <c r="J31" s="84"/>
      <c r="K31" s="82"/>
      <c r="L31" s="82"/>
      <c r="M31" s="82">
        <f t="shared" si="1"/>
        <v>0</v>
      </c>
      <c r="N31" s="82">
        <f t="shared" si="2"/>
        <v>0</v>
      </c>
      <c r="O31" s="82">
        <f t="shared" si="3"/>
        <v>0</v>
      </c>
      <c r="P31" s="82">
        <f t="shared" si="4"/>
        <v>0</v>
      </c>
      <c r="Q31" s="82">
        <f t="shared" si="5"/>
        <v>0</v>
      </c>
    </row>
    <row r="32" spans="1:17" ht="25.5">
      <c r="A32" s="8">
        <v>15</v>
      </c>
      <c r="B32" s="8"/>
      <c r="C32" s="79" t="s">
        <v>258</v>
      </c>
      <c r="D32" s="80" t="s">
        <v>201</v>
      </c>
      <c r="E32" s="9" t="s">
        <v>115</v>
      </c>
      <c r="F32" s="10">
        <v>6</v>
      </c>
      <c r="G32" s="82"/>
      <c r="H32" s="83"/>
      <c r="I32" s="82">
        <f t="shared" si="0"/>
        <v>0</v>
      </c>
      <c r="J32" s="84"/>
      <c r="K32" s="82"/>
      <c r="L32" s="82"/>
      <c r="M32" s="82">
        <f t="shared" si="1"/>
        <v>0</v>
      </c>
      <c r="N32" s="82">
        <f t="shared" si="2"/>
        <v>0</v>
      </c>
      <c r="O32" s="82">
        <f t="shared" si="3"/>
        <v>0</v>
      </c>
      <c r="P32" s="82">
        <f t="shared" si="4"/>
        <v>0</v>
      </c>
      <c r="Q32" s="82">
        <f t="shared" si="5"/>
        <v>0</v>
      </c>
    </row>
    <row r="33" spans="1:17" ht="76.5">
      <c r="A33" s="8">
        <v>16</v>
      </c>
      <c r="B33" s="8"/>
      <c r="C33" s="79" t="s">
        <v>262</v>
      </c>
      <c r="D33" s="80" t="s">
        <v>202</v>
      </c>
      <c r="E33" s="9" t="s">
        <v>115</v>
      </c>
      <c r="F33" s="10">
        <v>2</v>
      </c>
      <c r="G33" s="82"/>
      <c r="H33" s="83"/>
      <c r="I33" s="82">
        <f t="shared" si="0"/>
        <v>0</v>
      </c>
      <c r="J33" s="84"/>
      <c r="K33" s="82"/>
      <c r="L33" s="82"/>
      <c r="M33" s="82">
        <f t="shared" si="1"/>
        <v>0</v>
      </c>
      <c r="N33" s="82">
        <f t="shared" si="2"/>
        <v>0</v>
      </c>
      <c r="O33" s="82">
        <f t="shared" si="3"/>
        <v>0</v>
      </c>
      <c r="P33" s="82">
        <f t="shared" si="4"/>
        <v>0</v>
      </c>
      <c r="Q33" s="82">
        <f t="shared" si="5"/>
        <v>0</v>
      </c>
    </row>
    <row r="34" spans="1:17" ht="76.5">
      <c r="A34" s="8">
        <v>17</v>
      </c>
      <c r="B34" s="8"/>
      <c r="C34" s="79" t="s">
        <v>262</v>
      </c>
      <c r="D34" s="80" t="s">
        <v>203</v>
      </c>
      <c r="E34" s="9" t="s">
        <v>115</v>
      </c>
      <c r="F34" s="10">
        <v>2</v>
      </c>
      <c r="G34" s="82"/>
      <c r="H34" s="83"/>
      <c r="I34" s="82">
        <f t="shared" si="0"/>
        <v>0</v>
      </c>
      <c r="J34" s="84"/>
      <c r="K34" s="82"/>
      <c r="L34" s="82"/>
      <c r="M34" s="82">
        <f t="shared" si="1"/>
        <v>0</v>
      </c>
      <c r="N34" s="82">
        <f t="shared" si="2"/>
        <v>0</v>
      </c>
      <c r="O34" s="82">
        <f t="shared" si="3"/>
        <v>0</v>
      </c>
      <c r="P34" s="82">
        <f t="shared" si="4"/>
        <v>0</v>
      </c>
      <c r="Q34" s="82">
        <f t="shared" si="5"/>
        <v>0</v>
      </c>
    </row>
    <row r="35" spans="1:17" ht="76.5">
      <c r="A35" s="8">
        <v>18</v>
      </c>
      <c r="B35" s="8"/>
      <c r="C35" s="79" t="s">
        <v>262</v>
      </c>
      <c r="D35" s="80" t="s">
        <v>204</v>
      </c>
      <c r="E35" s="9" t="s">
        <v>115</v>
      </c>
      <c r="F35" s="10">
        <v>2</v>
      </c>
      <c r="G35" s="82"/>
      <c r="H35" s="83"/>
      <c r="I35" s="82">
        <f t="shared" si="0"/>
        <v>0</v>
      </c>
      <c r="J35" s="84"/>
      <c r="K35" s="82"/>
      <c r="L35" s="82"/>
      <c r="M35" s="82">
        <f t="shared" si="1"/>
        <v>0</v>
      </c>
      <c r="N35" s="82">
        <f t="shared" si="2"/>
        <v>0</v>
      </c>
      <c r="O35" s="82">
        <f t="shared" si="3"/>
        <v>0</v>
      </c>
      <c r="P35" s="82">
        <f t="shared" si="4"/>
        <v>0</v>
      </c>
      <c r="Q35" s="82">
        <f t="shared" si="5"/>
        <v>0</v>
      </c>
    </row>
    <row r="36" spans="1:17" ht="12.75">
      <c r="A36" s="8">
        <v>19</v>
      </c>
      <c r="B36" s="8"/>
      <c r="C36" s="79" t="s">
        <v>121</v>
      </c>
      <c r="D36" s="80"/>
      <c r="E36" s="9" t="s">
        <v>122</v>
      </c>
      <c r="F36" s="10">
        <v>1</v>
      </c>
      <c r="G36" s="82"/>
      <c r="H36" s="83"/>
      <c r="I36" s="82">
        <f t="shared" si="0"/>
        <v>0</v>
      </c>
      <c r="J36" s="84"/>
      <c r="K36" s="82"/>
      <c r="L36" s="82"/>
      <c r="M36" s="82">
        <f t="shared" si="1"/>
        <v>0</v>
      </c>
      <c r="N36" s="82">
        <f t="shared" si="2"/>
        <v>0</v>
      </c>
      <c r="O36" s="82">
        <f t="shared" si="3"/>
        <v>0</v>
      </c>
      <c r="P36" s="82">
        <f t="shared" si="4"/>
        <v>0</v>
      </c>
      <c r="Q36" s="82">
        <f t="shared" si="5"/>
        <v>0</v>
      </c>
    </row>
    <row r="37" spans="1:17" ht="12.75">
      <c r="A37" s="8">
        <v>20</v>
      </c>
      <c r="B37" s="8"/>
      <c r="C37" s="79" t="s">
        <v>129</v>
      </c>
      <c r="D37" s="80"/>
      <c r="E37" s="9" t="s">
        <v>115</v>
      </c>
      <c r="F37" s="10">
        <v>64</v>
      </c>
      <c r="G37" s="82"/>
      <c r="H37" s="83"/>
      <c r="I37" s="82">
        <f t="shared" si="0"/>
        <v>0</v>
      </c>
      <c r="J37" s="84"/>
      <c r="K37" s="82"/>
      <c r="L37" s="82"/>
      <c r="M37" s="82">
        <f t="shared" si="1"/>
        <v>0</v>
      </c>
      <c r="N37" s="82">
        <f t="shared" si="2"/>
        <v>0</v>
      </c>
      <c r="O37" s="82">
        <f t="shared" si="3"/>
        <v>0</v>
      </c>
      <c r="P37" s="82">
        <f t="shared" si="4"/>
        <v>0</v>
      </c>
      <c r="Q37" s="82">
        <f t="shared" si="5"/>
        <v>0</v>
      </c>
    </row>
    <row r="38" spans="1:17" ht="12.75">
      <c r="A38" s="8">
        <v>21</v>
      </c>
      <c r="B38" s="8"/>
      <c r="C38" s="79" t="s">
        <v>123</v>
      </c>
      <c r="D38" s="80"/>
      <c r="E38" s="9" t="s">
        <v>122</v>
      </c>
      <c r="F38" s="10">
        <v>2</v>
      </c>
      <c r="G38" s="82"/>
      <c r="H38" s="83"/>
      <c r="I38" s="82">
        <f t="shared" si="0"/>
        <v>0</v>
      </c>
      <c r="J38" s="84"/>
      <c r="K38" s="82"/>
      <c r="L38" s="82"/>
      <c r="M38" s="82">
        <f t="shared" si="1"/>
        <v>0</v>
      </c>
      <c r="N38" s="82">
        <f t="shared" si="2"/>
        <v>0</v>
      </c>
      <c r="O38" s="82">
        <f t="shared" si="3"/>
        <v>0</v>
      </c>
      <c r="P38" s="82">
        <f t="shared" si="4"/>
        <v>0</v>
      </c>
      <c r="Q38" s="82">
        <f t="shared" si="5"/>
        <v>0</v>
      </c>
    </row>
    <row r="39" spans="1:17" ht="12.75">
      <c r="A39" s="8">
        <v>22</v>
      </c>
      <c r="B39" s="8"/>
      <c r="C39" s="79" t="s">
        <v>124</v>
      </c>
      <c r="D39" s="80"/>
      <c r="E39" s="9" t="s">
        <v>0</v>
      </c>
      <c r="F39" s="10" t="s">
        <v>205</v>
      </c>
      <c r="G39" s="82"/>
      <c r="H39" s="83"/>
      <c r="I39" s="82">
        <f t="shared" si="0"/>
        <v>0</v>
      </c>
      <c r="J39" s="84"/>
      <c r="K39" s="82"/>
      <c r="L39" s="82"/>
      <c r="M39" s="82">
        <f t="shared" si="1"/>
        <v>0</v>
      </c>
      <c r="N39" s="82">
        <f t="shared" si="2"/>
        <v>0</v>
      </c>
      <c r="O39" s="82">
        <f t="shared" si="3"/>
        <v>0</v>
      </c>
      <c r="P39" s="82">
        <f t="shared" si="4"/>
        <v>0</v>
      </c>
      <c r="Q39" s="82">
        <f t="shared" si="5"/>
        <v>0</v>
      </c>
    </row>
    <row r="40" spans="1:17" ht="25.5">
      <c r="A40" s="8">
        <v>23</v>
      </c>
      <c r="B40" s="8"/>
      <c r="C40" s="79" t="s">
        <v>206</v>
      </c>
      <c r="D40" s="80" t="s">
        <v>198</v>
      </c>
      <c r="E40" s="9" t="s">
        <v>115</v>
      </c>
      <c r="F40" s="10">
        <v>2</v>
      </c>
      <c r="G40" s="82"/>
      <c r="H40" s="83"/>
      <c r="I40" s="82">
        <f t="shared" si="0"/>
        <v>0</v>
      </c>
      <c r="J40" s="84"/>
      <c r="K40" s="82"/>
      <c r="L40" s="82"/>
      <c r="M40" s="82">
        <f t="shared" si="1"/>
        <v>0</v>
      </c>
      <c r="N40" s="82">
        <f t="shared" si="2"/>
        <v>0</v>
      </c>
      <c r="O40" s="82">
        <f t="shared" si="3"/>
        <v>0</v>
      </c>
      <c r="P40" s="82">
        <f t="shared" si="4"/>
        <v>0</v>
      </c>
      <c r="Q40" s="82">
        <f t="shared" si="5"/>
        <v>0</v>
      </c>
    </row>
    <row r="41" spans="1:17" ht="12.75">
      <c r="A41" s="8">
        <v>24</v>
      </c>
      <c r="B41" s="8"/>
      <c r="C41" s="79" t="s">
        <v>207</v>
      </c>
      <c r="D41" s="80" t="s">
        <v>208</v>
      </c>
      <c r="E41" s="9" t="s">
        <v>115</v>
      </c>
      <c r="F41" s="10">
        <v>157</v>
      </c>
      <c r="G41" s="82"/>
      <c r="H41" s="83"/>
      <c r="I41" s="82">
        <f t="shared" si="0"/>
        <v>0</v>
      </c>
      <c r="J41" s="84"/>
      <c r="K41" s="82"/>
      <c r="L41" s="82"/>
      <c r="M41" s="82">
        <f t="shared" si="1"/>
        <v>0</v>
      </c>
      <c r="N41" s="82">
        <f t="shared" si="2"/>
        <v>0</v>
      </c>
      <c r="O41" s="82">
        <f t="shared" si="3"/>
        <v>0</v>
      </c>
      <c r="P41" s="82">
        <f t="shared" si="4"/>
        <v>0</v>
      </c>
      <c r="Q41" s="82">
        <f t="shared" si="5"/>
        <v>0</v>
      </c>
    </row>
    <row r="42" spans="1:17" ht="12.75">
      <c r="A42" s="8">
        <v>25</v>
      </c>
      <c r="B42" s="8"/>
      <c r="C42" s="79" t="s">
        <v>207</v>
      </c>
      <c r="D42" s="80" t="s">
        <v>209</v>
      </c>
      <c r="E42" s="9" t="s">
        <v>115</v>
      </c>
      <c r="F42" s="10">
        <v>4</v>
      </c>
      <c r="G42" s="82"/>
      <c r="H42" s="83"/>
      <c r="I42" s="82">
        <f t="shared" si="0"/>
        <v>0</v>
      </c>
      <c r="J42" s="84"/>
      <c r="K42" s="82"/>
      <c r="L42" s="82"/>
      <c r="M42" s="82">
        <f t="shared" si="1"/>
        <v>0</v>
      </c>
      <c r="N42" s="82">
        <f t="shared" si="2"/>
        <v>0</v>
      </c>
      <c r="O42" s="82">
        <f t="shared" si="3"/>
        <v>0</v>
      </c>
      <c r="P42" s="82">
        <f t="shared" si="4"/>
        <v>0</v>
      </c>
      <c r="Q42" s="82">
        <f t="shared" si="5"/>
        <v>0</v>
      </c>
    </row>
    <row r="43" spans="1:17" ht="12.75">
      <c r="A43" s="8">
        <v>26</v>
      </c>
      <c r="B43" s="8"/>
      <c r="C43" s="79" t="s">
        <v>207</v>
      </c>
      <c r="D43" s="80" t="s">
        <v>210</v>
      </c>
      <c r="E43" s="9" t="s">
        <v>115</v>
      </c>
      <c r="F43" s="10">
        <v>6</v>
      </c>
      <c r="G43" s="82"/>
      <c r="H43" s="83"/>
      <c r="I43" s="82">
        <f t="shared" si="0"/>
        <v>0</v>
      </c>
      <c r="J43" s="84"/>
      <c r="K43" s="82"/>
      <c r="L43" s="82"/>
      <c r="M43" s="82">
        <f t="shared" si="1"/>
        <v>0</v>
      </c>
      <c r="N43" s="82">
        <f t="shared" si="2"/>
        <v>0</v>
      </c>
      <c r="O43" s="82">
        <f t="shared" si="3"/>
        <v>0</v>
      </c>
      <c r="P43" s="82">
        <f t="shared" si="4"/>
        <v>0</v>
      </c>
      <c r="Q43" s="82">
        <f t="shared" si="5"/>
        <v>0</v>
      </c>
    </row>
    <row r="44" spans="1:17" ht="25.5">
      <c r="A44" s="8">
        <v>27</v>
      </c>
      <c r="B44" s="8"/>
      <c r="C44" s="79" t="s">
        <v>128</v>
      </c>
      <c r="D44" s="80" t="s">
        <v>198</v>
      </c>
      <c r="E44" s="9" t="s">
        <v>115</v>
      </c>
      <c r="F44" s="10">
        <v>4</v>
      </c>
      <c r="G44" s="82"/>
      <c r="H44" s="83"/>
      <c r="I44" s="82">
        <f t="shared" si="0"/>
        <v>0</v>
      </c>
      <c r="J44" s="84"/>
      <c r="K44" s="82"/>
      <c r="L44" s="82"/>
      <c r="M44" s="82">
        <f t="shared" si="1"/>
        <v>0</v>
      </c>
      <c r="N44" s="82">
        <f t="shared" si="2"/>
        <v>0</v>
      </c>
      <c r="O44" s="82">
        <f t="shared" si="3"/>
        <v>0</v>
      </c>
      <c r="P44" s="82">
        <f t="shared" si="4"/>
        <v>0</v>
      </c>
      <c r="Q44" s="82">
        <f t="shared" si="5"/>
        <v>0</v>
      </c>
    </row>
    <row r="45" spans="1:17" ht="38.25">
      <c r="A45" s="8">
        <v>28</v>
      </c>
      <c r="B45" s="8"/>
      <c r="C45" s="79" t="s">
        <v>211</v>
      </c>
      <c r="D45" s="80" t="s">
        <v>212</v>
      </c>
      <c r="E45" s="9" t="s">
        <v>115</v>
      </c>
      <c r="F45" s="10">
        <v>2</v>
      </c>
      <c r="G45" s="82"/>
      <c r="H45" s="83"/>
      <c r="I45" s="82">
        <f t="shared" si="0"/>
        <v>0</v>
      </c>
      <c r="J45" s="84"/>
      <c r="K45" s="82"/>
      <c r="L45" s="82"/>
      <c r="M45" s="82">
        <f t="shared" si="1"/>
        <v>0</v>
      </c>
      <c r="N45" s="82">
        <f t="shared" si="2"/>
        <v>0</v>
      </c>
      <c r="O45" s="82">
        <f t="shared" si="3"/>
        <v>0</v>
      </c>
      <c r="P45" s="82">
        <f t="shared" si="4"/>
        <v>0</v>
      </c>
      <c r="Q45" s="82">
        <f t="shared" si="5"/>
        <v>0</v>
      </c>
    </row>
    <row r="46" spans="1:17" ht="38.25">
      <c r="A46" s="8">
        <v>29</v>
      </c>
      <c r="B46" s="8"/>
      <c r="C46" s="79" t="s">
        <v>211</v>
      </c>
      <c r="D46" s="80" t="s">
        <v>213</v>
      </c>
      <c r="E46" s="9" t="s">
        <v>115</v>
      </c>
      <c r="F46" s="10">
        <v>2</v>
      </c>
      <c r="G46" s="82"/>
      <c r="H46" s="83"/>
      <c r="I46" s="82">
        <f t="shared" si="0"/>
        <v>0</v>
      </c>
      <c r="J46" s="84"/>
      <c r="K46" s="82"/>
      <c r="L46" s="82"/>
      <c r="M46" s="82">
        <f t="shared" si="1"/>
        <v>0</v>
      </c>
      <c r="N46" s="82">
        <f t="shared" si="2"/>
        <v>0</v>
      </c>
      <c r="O46" s="82">
        <f t="shared" si="3"/>
        <v>0</v>
      </c>
      <c r="P46" s="82">
        <f t="shared" si="4"/>
        <v>0</v>
      </c>
      <c r="Q46" s="82">
        <f t="shared" si="5"/>
        <v>0</v>
      </c>
    </row>
    <row r="47" spans="1:17" ht="25.5">
      <c r="A47" s="8">
        <v>30</v>
      </c>
      <c r="B47" s="8"/>
      <c r="C47" s="79" t="s">
        <v>214</v>
      </c>
      <c r="D47" s="80" t="s">
        <v>215</v>
      </c>
      <c r="E47" s="9" t="s">
        <v>115</v>
      </c>
      <c r="F47" s="10">
        <v>4</v>
      </c>
      <c r="G47" s="82"/>
      <c r="H47" s="83"/>
      <c r="I47" s="82">
        <f t="shared" si="0"/>
        <v>0</v>
      </c>
      <c r="J47" s="84"/>
      <c r="K47" s="82"/>
      <c r="L47" s="82"/>
      <c r="M47" s="82">
        <f t="shared" si="1"/>
        <v>0</v>
      </c>
      <c r="N47" s="82">
        <f t="shared" si="2"/>
        <v>0</v>
      </c>
      <c r="O47" s="82">
        <f t="shared" si="3"/>
        <v>0</v>
      </c>
      <c r="P47" s="82">
        <f t="shared" si="4"/>
        <v>0</v>
      </c>
      <c r="Q47" s="82">
        <f t="shared" si="5"/>
        <v>0</v>
      </c>
    </row>
    <row r="48" spans="1:17" ht="25.5">
      <c r="A48" s="8">
        <v>31</v>
      </c>
      <c r="B48" s="8"/>
      <c r="C48" s="79" t="s">
        <v>214</v>
      </c>
      <c r="D48" s="80" t="s">
        <v>216</v>
      </c>
      <c r="E48" s="9" t="s">
        <v>115</v>
      </c>
      <c r="F48" s="10">
        <v>2</v>
      </c>
      <c r="G48" s="82"/>
      <c r="H48" s="83"/>
      <c r="I48" s="82">
        <f t="shared" si="0"/>
        <v>0</v>
      </c>
      <c r="J48" s="84"/>
      <c r="K48" s="82"/>
      <c r="L48" s="82"/>
      <c r="M48" s="82">
        <f t="shared" si="1"/>
        <v>0</v>
      </c>
      <c r="N48" s="82">
        <f t="shared" si="2"/>
        <v>0</v>
      </c>
      <c r="O48" s="82">
        <f t="shared" si="3"/>
        <v>0</v>
      </c>
      <c r="P48" s="82">
        <f t="shared" si="4"/>
        <v>0</v>
      </c>
      <c r="Q48" s="82">
        <f t="shared" si="5"/>
        <v>0</v>
      </c>
    </row>
    <row r="49" spans="1:17" ht="12.75">
      <c r="A49" s="8">
        <v>32</v>
      </c>
      <c r="B49" s="8"/>
      <c r="C49" s="79" t="s">
        <v>214</v>
      </c>
      <c r="D49" s="80" t="s">
        <v>217</v>
      </c>
      <c r="E49" s="9" t="s">
        <v>115</v>
      </c>
      <c r="F49" s="10">
        <v>2</v>
      </c>
      <c r="G49" s="82"/>
      <c r="H49" s="83"/>
      <c r="I49" s="82">
        <f t="shared" si="0"/>
        <v>0</v>
      </c>
      <c r="J49" s="84"/>
      <c r="K49" s="82"/>
      <c r="L49" s="82"/>
      <c r="M49" s="82">
        <f t="shared" si="1"/>
        <v>0</v>
      </c>
      <c r="N49" s="82">
        <f t="shared" si="2"/>
        <v>0</v>
      </c>
      <c r="O49" s="82">
        <f t="shared" si="3"/>
        <v>0</v>
      </c>
      <c r="P49" s="82">
        <f t="shared" si="4"/>
        <v>0</v>
      </c>
      <c r="Q49" s="82">
        <f t="shared" si="5"/>
        <v>0</v>
      </c>
    </row>
    <row r="50" spans="1:17" ht="12.75">
      <c r="A50" s="8">
        <v>33</v>
      </c>
      <c r="B50" s="8"/>
      <c r="C50" s="79" t="s">
        <v>214</v>
      </c>
      <c r="D50" s="80" t="s">
        <v>218</v>
      </c>
      <c r="E50" s="9" t="s">
        <v>115</v>
      </c>
      <c r="F50" s="10">
        <v>2</v>
      </c>
      <c r="G50" s="82"/>
      <c r="H50" s="83"/>
      <c r="I50" s="82">
        <f t="shared" si="0"/>
        <v>0</v>
      </c>
      <c r="J50" s="84"/>
      <c r="K50" s="82"/>
      <c r="L50" s="82"/>
      <c r="M50" s="82">
        <f t="shared" si="1"/>
        <v>0</v>
      </c>
      <c r="N50" s="82">
        <f t="shared" si="2"/>
        <v>0</v>
      </c>
      <c r="O50" s="82">
        <f t="shared" si="3"/>
        <v>0</v>
      </c>
      <c r="P50" s="82">
        <f t="shared" si="4"/>
        <v>0</v>
      </c>
      <c r="Q50" s="82">
        <f t="shared" si="5"/>
        <v>0</v>
      </c>
    </row>
    <row r="51" spans="1:17" ht="12.75">
      <c r="A51" s="8">
        <v>34</v>
      </c>
      <c r="B51" s="8"/>
      <c r="C51" s="79" t="s">
        <v>219</v>
      </c>
      <c r="D51" s="80" t="s">
        <v>220</v>
      </c>
      <c r="E51" s="9" t="s">
        <v>115</v>
      </c>
      <c r="F51" s="10">
        <v>2</v>
      </c>
      <c r="G51" s="82"/>
      <c r="H51" s="83"/>
      <c r="I51" s="82">
        <f t="shared" si="0"/>
        <v>0</v>
      </c>
      <c r="J51" s="84"/>
      <c r="K51" s="82"/>
      <c r="L51" s="82"/>
      <c r="M51" s="82">
        <f t="shared" si="1"/>
        <v>0</v>
      </c>
      <c r="N51" s="82">
        <f t="shared" si="2"/>
        <v>0</v>
      </c>
      <c r="O51" s="82">
        <f t="shared" si="3"/>
        <v>0</v>
      </c>
      <c r="P51" s="82">
        <f t="shared" si="4"/>
        <v>0</v>
      </c>
      <c r="Q51" s="82">
        <f t="shared" si="5"/>
        <v>0</v>
      </c>
    </row>
    <row r="52" spans="1:17" ht="12.75">
      <c r="A52" s="8">
        <v>35</v>
      </c>
      <c r="B52" s="8"/>
      <c r="C52" s="79" t="s">
        <v>219</v>
      </c>
      <c r="D52" s="80" t="s">
        <v>268</v>
      </c>
      <c r="E52" s="9" t="s">
        <v>115</v>
      </c>
      <c r="F52" s="10">
        <v>2</v>
      </c>
      <c r="G52" s="82"/>
      <c r="H52" s="83"/>
      <c r="I52" s="82">
        <f t="shared" si="0"/>
        <v>0</v>
      </c>
      <c r="J52" s="84"/>
      <c r="K52" s="82"/>
      <c r="L52" s="82"/>
      <c r="M52" s="82">
        <f t="shared" si="1"/>
        <v>0</v>
      </c>
      <c r="N52" s="82">
        <f t="shared" si="2"/>
        <v>0</v>
      </c>
      <c r="O52" s="82">
        <f t="shared" si="3"/>
        <v>0</v>
      </c>
      <c r="P52" s="82">
        <f t="shared" si="4"/>
        <v>0</v>
      </c>
      <c r="Q52" s="82">
        <f t="shared" si="5"/>
        <v>0</v>
      </c>
    </row>
    <row r="53" spans="1:17" ht="12.75">
      <c r="A53" s="8">
        <v>36</v>
      </c>
      <c r="B53" s="8"/>
      <c r="C53" s="79" t="s">
        <v>219</v>
      </c>
      <c r="D53" s="80" t="s">
        <v>221</v>
      </c>
      <c r="E53" s="9" t="s">
        <v>115</v>
      </c>
      <c r="F53" s="10">
        <v>2</v>
      </c>
      <c r="G53" s="82"/>
      <c r="H53" s="83"/>
      <c r="I53" s="82">
        <f t="shared" si="0"/>
        <v>0</v>
      </c>
      <c r="J53" s="84"/>
      <c r="K53" s="82"/>
      <c r="L53" s="82"/>
      <c r="M53" s="82">
        <f t="shared" si="1"/>
        <v>0</v>
      </c>
      <c r="N53" s="82">
        <f t="shared" si="2"/>
        <v>0</v>
      </c>
      <c r="O53" s="82">
        <f t="shared" si="3"/>
        <v>0</v>
      </c>
      <c r="P53" s="82">
        <f t="shared" si="4"/>
        <v>0</v>
      </c>
      <c r="Q53" s="82">
        <f t="shared" si="5"/>
        <v>0</v>
      </c>
    </row>
    <row r="54" spans="1:17" ht="12.75">
      <c r="A54" s="8">
        <v>37</v>
      </c>
      <c r="B54" s="8"/>
      <c r="C54" s="79" t="s">
        <v>222</v>
      </c>
      <c r="D54" s="80" t="s">
        <v>223</v>
      </c>
      <c r="E54" s="9" t="s">
        <v>115</v>
      </c>
      <c r="F54" s="10">
        <v>4</v>
      </c>
      <c r="G54" s="82"/>
      <c r="H54" s="83"/>
      <c r="I54" s="82">
        <f t="shared" si="0"/>
        <v>0</v>
      </c>
      <c r="J54" s="84"/>
      <c r="K54" s="82"/>
      <c r="L54" s="82"/>
      <c r="M54" s="82">
        <f t="shared" si="1"/>
        <v>0</v>
      </c>
      <c r="N54" s="82">
        <f t="shared" si="2"/>
        <v>0</v>
      </c>
      <c r="O54" s="82">
        <f t="shared" si="3"/>
        <v>0</v>
      </c>
      <c r="P54" s="82">
        <f t="shared" si="4"/>
        <v>0</v>
      </c>
      <c r="Q54" s="82">
        <f t="shared" si="5"/>
        <v>0</v>
      </c>
    </row>
    <row r="55" spans="1:17" ht="12.75">
      <c r="A55" s="8">
        <v>38</v>
      </c>
      <c r="B55" s="8"/>
      <c r="C55" s="79" t="s">
        <v>222</v>
      </c>
      <c r="D55" s="80" t="s">
        <v>218</v>
      </c>
      <c r="E55" s="9" t="s">
        <v>115</v>
      </c>
      <c r="F55" s="10">
        <v>2</v>
      </c>
      <c r="G55" s="82"/>
      <c r="H55" s="83"/>
      <c r="I55" s="82">
        <f t="shared" si="0"/>
        <v>0</v>
      </c>
      <c r="J55" s="84"/>
      <c r="K55" s="82"/>
      <c r="L55" s="82"/>
      <c r="M55" s="82">
        <f t="shared" si="1"/>
        <v>0</v>
      </c>
      <c r="N55" s="82">
        <f t="shared" si="2"/>
        <v>0</v>
      </c>
      <c r="O55" s="82">
        <f t="shared" si="3"/>
        <v>0</v>
      </c>
      <c r="P55" s="82">
        <f t="shared" si="4"/>
        <v>0</v>
      </c>
      <c r="Q55" s="82">
        <f t="shared" si="5"/>
        <v>0</v>
      </c>
    </row>
    <row r="56" spans="1:17" ht="25.5">
      <c r="A56" s="8">
        <v>39</v>
      </c>
      <c r="B56" s="8"/>
      <c r="C56" s="79" t="s">
        <v>224</v>
      </c>
      <c r="D56" s="80"/>
      <c r="E56" s="9" t="s">
        <v>122</v>
      </c>
      <c r="F56" s="10">
        <v>1</v>
      </c>
      <c r="G56" s="82"/>
      <c r="H56" s="83"/>
      <c r="I56" s="82">
        <f t="shared" si="0"/>
        <v>0</v>
      </c>
      <c r="J56" s="84"/>
      <c r="K56" s="82"/>
      <c r="L56" s="82"/>
      <c r="M56" s="82">
        <f t="shared" si="1"/>
        <v>0</v>
      </c>
      <c r="N56" s="82">
        <f t="shared" si="2"/>
        <v>0</v>
      </c>
      <c r="O56" s="82">
        <f t="shared" si="3"/>
        <v>0</v>
      </c>
      <c r="P56" s="82">
        <f t="shared" si="4"/>
        <v>0</v>
      </c>
      <c r="Q56" s="82">
        <f t="shared" si="5"/>
        <v>0</v>
      </c>
    </row>
    <row r="57" spans="1:17" ht="12.75">
      <c r="A57" s="8">
        <v>40</v>
      </c>
      <c r="B57" s="8"/>
      <c r="C57" s="79" t="s">
        <v>225</v>
      </c>
      <c r="D57" s="80" t="s">
        <v>226</v>
      </c>
      <c r="E57" s="9" t="s">
        <v>0</v>
      </c>
      <c r="F57" s="10">
        <v>2</v>
      </c>
      <c r="G57" s="82"/>
      <c r="H57" s="83"/>
      <c r="I57" s="82">
        <f t="shared" si="0"/>
        <v>0</v>
      </c>
      <c r="J57" s="84"/>
      <c r="K57" s="82"/>
      <c r="L57" s="82"/>
      <c r="M57" s="82">
        <f t="shared" si="1"/>
        <v>0</v>
      </c>
      <c r="N57" s="82">
        <f t="shared" si="2"/>
        <v>0</v>
      </c>
      <c r="O57" s="82">
        <f t="shared" si="3"/>
        <v>0</v>
      </c>
      <c r="P57" s="82">
        <f t="shared" si="4"/>
        <v>0</v>
      </c>
      <c r="Q57" s="82">
        <f t="shared" si="5"/>
        <v>0</v>
      </c>
    </row>
    <row r="58" spans="1:17" ht="12.75">
      <c r="A58" s="8">
        <f>A57+1</f>
        <v>41</v>
      </c>
      <c r="B58" s="8"/>
      <c r="C58" s="79" t="s">
        <v>132</v>
      </c>
      <c r="D58" s="80" t="s">
        <v>226</v>
      </c>
      <c r="E58" s="9" t="s">
        <v>115</v>
      </c>
      <c r="F58" s="10">
        <v>3</v>
      </c>
      <c r="G58" s="82"/>
      <c r="H58" s="83"/>
      <c r="I58" s="82">
        <f t="shared" si="0"/>
        <v>0</v>
      </c>
      <c r="J58" s="84"/>
      <c r="K58" s="82"/>
      <c r="L58" s="82"/>
      <c r="M58" s="82">
        <f t="shared" si="1"/>
        <v>0</v>
      </c>
      <c r="N58" s="82">
        <f t="shared" si="2"/>
        <v>0</v>
      </c>
      <c r="O58" s="82">
        <f t="shared" si="3"/>
        <v>0</v>
      </c>
      <c r="P58" s="82">
        <f t="shared" si="4"/>
        <v>0</v>
      </c>
      <c r="Q58" s="82">
        <f t="shared" si="5"/>
        <v>0</v>
      </c>
    </row>
    <row r="59" spans="1:17" ht="38.25">
      <c r="A59" s="8">
        <f aca="true" t="shared" si="6" ref="A59:A69">A58+1</f>
        <v>42</v>
      </c>
      <c r="B59" s="8"/>
      <c r="C59" s="79" t="s">
        <v>227</v>
      </c>
      <c r="D59" s="80"/>
      <c r="E59" s="9" t="s">
        <v>122</v>
      </c>
      <c r="F59" s="10">
        <v>1</v>
      </c>
      <c r="G59" s="82"/>
      <c r="H59" s="83"/>
      <c r="I59" s="82">
        <f t="shared" si="0"/>
        <v>0</v>
      </c>
      <c r="J59" s="84"/>
      <c r="K59" s="82"/>
      <c r="L59" s="82"/>
      <c r="M59" s="82">
        <f t="shared" si="1"/>
        <v>0</v>
      </c>
      <c r="N59" s="82">
        <f t="shared" si="2"/>
        <v>0</v>
      </c>
      <c r="O59" s="82">
        <f t="shared" si="3"/>
        <v>0</v>
      </c>
      <c r="P59" s="82">
        <f t="shared" si="4"/>
        <v>0</v>
      </c>
      <c r="Q59" s="82">
        <f t="shared" si="5"/>
        <v>0</v>
      </c>
    </row>
    <row r="60" spans="1:17" ht="25.5">
      <c r="A60" s="8">
        <f t="shared" si="6"/>
        <v>43</v>
      </c>
      <c r="B60" s="8"/>
      <c r="C60" s="79" t="s">
        <v>228</v>
      </c>
      <c r="D60" s="80" t="s">
        <v>229</v>
      </c>
      <c r="E60" s="9" t="s">
        <v>0</v>
      </c>
      <c r="F60" s="10">
        <v>2</v>
      </c>
      <c r="G60" s="82"/>
      <c r="H60" s="83"/>
      <c r="I60" s="82">
        <f t="shared" si="0"/>
        <v>0</v>
      </c>
      <c r="J60" s="84"/>
      <c r="K60" s="82"/>
      <c r="L60" s="82"/>
      <c r="M60" s="82">
        <f t="shared" si="1"/>
        <v>0</v>
      </c>
      <c r="N60" s="82">
        <f t="shared" si="2"/>
        <v>0</v>
      </c>
      <c r="O60" s="82">
        <f t="shared" si="3"/>
        <v>0</v>
      </c>
      <c r="P60" s="82">
        <f t="shared" si="4"/>
        <v>0</v>
      </c>
      <c r="Q60" s="82">
        <f t="shared" si="5"/>
        <v>0</v>
      </c>
    </row>
    <row r="61" spans="1:17" ht="25.5">
      <c r="A61" s="8">
        <f t="shared" si="6"/>
        <v>44</v>
      </c>
      <c r="B61" s="8"/>
      <c r="C61" s="79" t="s">
        <v>230</v>
      </c>
      <c r="D61" s="80"/>
      <c r="E61" s="9" t="s">
        <v>122</v>
      </c>
      <c r="F61" s="10">
        <v>1</v>
      </c>
      <c r="G61" s="82"/>
      <c r="H61" s="83"/>
      <c r="I61" s="82">
        <f t="shared" si="0"/>
        <v>0</v>
      </c>
      <c r="J61" s="84"/>
      <c r="K61" s="82"/>
      <c r="L61" s="82"/>
      <c r="M61" s="82">
        <f t="shared" si="1"/>
        <v>0</v>
      </c>
      <c r="N61" s="82">
        <f t="shared" si="2"/>
        <v>0</v>
      </c>
      <c r="O61" s="82">
        <f t="shared" si="3"/>
        <v>0</v>
      </c>
      <c r="P61" s="82">
        <f t="shared" si="4"/>
        <v>0</v>
      </c>
      <c r="Q61" s="82">
        <f t="shared" si="5"/>
        <v>0</v>
      </c>
    </row>
    <row r="62" spans="1:17" ht="12.75">
      <c r="A62" s="8">
        <f t="shared" si="6"/>
        <v>45</v>
      </c>
      <c r="B62" s="8"/>
      <c r="C62" s="85" t="s">
        <v>71</v>
      </c>
      <c r="D62" s="80"/>
      <c r="E62" s="9"/>
      <c r="F62" s="10"/>
      <c r="G62" s="82"/>
      <c r="H62" s="83"/>
      <c r="I62" s="82">
        <f t="shared" si="0"/>
        <v>0</v>
      </c>
      <c r="J62" s="84"/>
      <c r="K62" s="82"/>
      <c r="L62" s="82"/>
      <c r="M62" s="82">
        <f t="shared" si="1"/>
        <v>0</v>
      </c>
      <c r="N62" s="82">
        <f t="shared" si="2"/>
        <v>0</v>
      </c>
      <c r="O62" s="82">
        <f t="shared" si="3"/>
        <v>0</v>
      </c>
      <c r="P62" s="82">
        <f t="shared" si="4"/>
        <v>0</v>
      </c>
      <c r="Q62" s="82">
        <f t="shared" si="5"/>
        <v>0</v>
      </c>
    </row>
    <row r="63" spans="1:17" ht="12.75">
      <c r="A63" s="8">
        <f t="shared" si="6"/>
        <v>46</v>
      </c>
      <c r="B63" s="8"/>
      <c r="C63" s="79" t="s">
        <v>142</v>
      </c>
      <c r="D63" s="80"/>
      <c r="E63" s="9" t="s">
        <v>143</v>
      </c>
      <c r="F63" s="10">
        <v>1105</v>
      </c>
      <c r="G63" s="82"/>
      <c r="H63" s="83"/>
      <c r="I63" s="82">
        <f t="shared" si="0"/>
        <v>0</v>
      </c>
      <c r="J63" s="84"/>
      <c r="K63" s="82"/>
      <c r="L63" s="82"/>
      <c r="M63" s="82">
        <f t="shared" si="1"/>
        <v>0</v>
      </c>
      <c r="N63" s="82">
        <f t="shared" si="2"/>
        <v>0</v>
      </c>
      <c r="O63" s="82">
        <f t="shared" si="3"/>
        <v>0</v>
      </c>
      <c r="P63" s="82">
        <f t="shared" si="4"/>
        <v>0</v>
      </c>
      <c r="Q63" s="82">
        <f t="shared" si="5"/>
        <v>0</v>
      </c>
    </row>
    <row r="64" spans="1:17" ht="38.25">
      <c r="A64" s="8">
        <f t="shared" si="6"/>
        <v>47</v>
      </c>
      <c r="B64" s="8"/>
      <c r="C64" s="79" t="s">
        <v>264</v>
      </c>
      <c r="D64" s="80"/>
      <c r="E64" s="9" t="s">
        <v>143</v>
      </c>
      <c r="F64" s="10">
        <v>45</v>
      </c>
      <c r="G64" s="82"/>
      <c r="H64" s="83"/>
      <c r="I64" s="82">
        <f t="shared" si="0"/>
        <v>0</v>
      </c>
      <c r="J64" s="84"/>
      <c r="K64" s="82"/>
      <c r="L64" s="82"/>
      <c r="M64" s="82">
        <f t="shared" si="1"/>
        <v>0</v>
      </c>
      <c r="N64" s="82">
        <f t="shared" si="2"/>
        <v>0</v>
      </c>
      <c r="O64" s="82">
        <f t="shared" si="3"/>
        <v>0</v>
      </c>
      <c r="P64" s="82">
        <f t="shared" si="4"/>
        <v>0</v>
      </c>
      <c r="Q64" s="82">
        <f t="shared" si="5"/>
        <v>0</v>
      </c>
    </row>
    <row r="65" spans="1:17" ht="25.5">
      <c r="A65" s="8">
        <f t="shared" si="6"/>
        <v>48</v>
      </c>
      <c r="B65" s="8"/>
      <c r="C65" s="79" t="s">
        <v>265</v>
      </c>
      <c r="D65" s="80"/>
      <c r="E65" s="9" t="s">
        <v>143</v>
      </c>
      <c r="F65" s="10">
        <v>208</v>
      </c>
      <c r="G65" s="82"/>
      <c r="H65" s="83"/>
      <c r="I65" s="82">
        <f t="shared" si="0"/>
        <v>0</v>
      </c>
      <c r="J65" s="84"/>
      <c r="K65" s="82"/>
      <c r="L65" s="82"/>
      <c r="M65" s="82">
        <f t="shared" si="1"/>
        <v>0</v>
      </c>
      <c r="N65" s="82">
        <f t="shared" si="2"/>
        <v>0</v>
      </c>
      <c r="O65" s="82">
        <f t="shared" si="3"/>
        <v>0</v>
      </c>
      <c r="P65" s="82">
        <f t="shared" si="4"/>
        <v>0</v>
      </c>
      <c r="Q65" s="82">
        <f t="shared" si="5"/>
        <v>0</v>
      </c>
    </row>
    <row r="66" spans="1:17" ht="25.5">
      <c r="A66" s="8">
        <f t="shared" si="6"/>
        <v>49</v>
      </c>
      <c r="B66" s="8"/>
      <c r="C66" s="79" t="s">
        <v>266</v>
      </c>
      <c r="D66" s="80"/>
      <c r="E66" s="9" t="s">
        <v>143</v>
      </c>
      <c r="F66" s="10">
        <v>610</v>
      </c>
      <c r="G66" s="82"/>
      <c r="H66" s="83"/>
      <c r="I66" s="82">
        <f t="shared" si="0"/>
        <v>0</v>
      </c>
      <c r="J66" s="84"/>
      <c r="K66" s="82"/>
      <c r="L66" s="82"/>
      <c r="M66" s="82">
        <f t="shared" si="1"/>
        <v>0</v>
      </c>
      <c r="N66" s="82">
        <f t="shared" si="2"/>
        <v>0</v>
      </c>
      <c r="O66" s="82">
        <f t="shared" si="3"/>
        <v>0</v>
      </c>
      <c r="P66" s="82">
        <f t="shared" si="4"/>
        <v>0</v>
      </c>
      <c r="Q66" s="82">
        <f t="shared" si="5"/>
        <v>0</v>
      </c>
    </row>
    <row r="67" spans="1:17" ht="12.75">
      <c r="A67" s="8">
        <f t="shared" si="6"/>
        <v>50</v>
      </c>
      <c r="B67" s="8"/>
      <c r="C67" s="79" t="s">
        <v>267</v>
      </c>
      <c r="D67" s="80"/>
      <c r="E67" s="9" t="s">
        <v>143</v>
      </c>
      <c r="F67" s="10">
        <v>1451</v>
      </c>
      <c r="G67" s="82"/>
      <c r="H67" s="83"/>
      <c r="I67" s="82">
        <f t="shared" si="0"/>
        <v>0</v>
      </c>
      <c r="J67" s="84"/>
      <c r="K67" s="82"/>
      <c r="L67" s="82"/>
      <c r="M67" s="82">
        <f t="shared" si="1"/>
        <v>0</v>
      </c>
      <c r="N67" s="82">
        <f t="shared" si="2"/>
        <v>0</v>
      </c>
      <c r="O67" s="82">
        <f t="shared" si="3"/>
        <v>0</v>
      </c>
      <c r="P67" s="82">
        <f t="shared" si="4"/>
        <v>0</v>
      </c>
      <c r="Q67" s="82">
        <f t="shared" si="5"/>
        <v>0</v>
      </c>
    </row>
    <row r="68" spans="1:17" ht="12.75">
      <c r="A68" s="8">
        <f t="shared" si="6"/>
        <v>51</v>
      </c>
      <c r="B68" s="8"/>
      <c r="C68" s="79"/>
      <c r="D68" s="80"/>
      <c r="E68" s="9"/>
      <c r="F68" s="10"/>
      <c r="G68" s="82"/>
      <c r="H68" s="83"/>
      <c r="I68" s="82">
        <f t="shared" si="0"/>
        <v>0</v>
      </c>
      <c r="J68" s="84"/>
      <c r="K68" s="82"/>
      <c r="L68" s="82"/>
      <c r="M68" s="82">
        <f t="shared" si="1"/>
        <v>0</v>
      </c>
      <c r="N68" s="82">
        <f t="shared" si="2"/>
        <v>0</v>
      </c>
      <c r="O68" s="82">
        <f t="shared" si="3"/>
        <v>0</v>
      </c>
      <c r="P68" s="82">
        <f t="shared" si="4"/>
        <v>0</v>
      </c>
      <c r="Q68" s="82">
        <f t="shared" si="5"/>
        <v>0</v>
      </c>
    </row>
    <row r="69" spans="1:17" ht="12.75">
      <c r="A69" s="8">
        <f t="shared" si="6"/>
        <v>52</v>
      </c>
      <c r="B69" s="8"/>
      <c r="C69" s="11"/>
      <c r="D69" s="9"/>
      <c r="E69" s="9"/>
      <c r="F69" s="10"/>
      <c r="G69" s="10"/>
      <c r="H69" s="10"/>
      <c r="I69" s="10"/>
      <c r="J69" s="11"/>
      <c r="K69" s="9"/>
      <c r="L69" s="10"/>
      <c r="M69" s="10"/>
      <c r="N69" s="10"/>
      <c r="O69" s="10"/>
      <c r="P69" s="10"/>
      <c r="Q69" s="10"/>
    </row>
    <row r="70" spans="1:104" s="41" customFormat="1" ht="12.75">
      <c r="A70" s="2"/>
      <c r="B70" s="2"/>
      <c r="C70" s="171" t="s">
        <v>9</v>
      </c>
      <c r="D70" s="171"/>
      <c r="E70" s="171"/>
      <c r="F70" s="171"/>
      <c r="G70" s="171"/>
      <c r="H70" s="171"/>
      <c r="I70" s="171"/>
      <c r="J70" s="171"/>
      <c r="K70" s="171"/>
      <c r="L70" s="171"/>
      <c r="M70" s="4">
        <f>SUM(M18:M69)</f>
        <v>0</v>
      </c>
      <c r="N70" s="4">
        <f>SUM(N18:N69)</f>
        <v>0</v>
      </c>
      <c r="O70" s="4">
        <f>SUM(O18:O69)</f>
        <v>0</v>
      </c>
      <c r="P70" s="4">
        <f>SUM(P18:P69)</f>
        <v>0</v>
      </c>
      <c r="Q70" s="4">
        <f>SUM(Q18:Q69)</f>
        <v>0</v>
      </c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</row>
    <row r="71" spans="1:104" s="41" customFormat="1" ht="12.75">
      <c r="A71" s="2"/>
      <c r="B71" s="2"/>
      <c r="C71" s="171" t="s">
        <v>96</v>
      </c>
      <c r="D71" s="171"/>
      <c r="E71" s="171"/>
      <c r="F71" s="171"/>
      <c r="G71" s="171"/>
      <c r="H71" s="171"/>
      <c r="I71" s="171"/>
      <c r="J71" s="171"/>
      <c r="K71" s="171"/>
      <c r="L71" s="171"/>
      <c r="M71" s="4"/>
      <c r="N71" s="37"/>
      <c r="O71" s="10">
        <f>ROUND(O70*0,2)</f>
        <v>0</v>
      </c>
      <c r="P71" s="3"/>
      <c r="Q71" s="2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</row>
    <row r="72" spans="1:104" s="41" customFormat="1" ht="12.75">
      <c r="A72" s="2"/>
      <c r="B72" s="2"/>
      <c r="C72" s="172" t="s">
        <v>10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0">
        <f>SUM(M70)</f>
        <v>0</v>
      </c>
      <c r="N72" s="7">
        <f>N70</f>
        <v>0</v>
      </c>
      <c r="O72" s="7">
        <f>SUM(O70:O71)</f>
        <v>0</v>
      </c>
      <c r="P72" s="7">
        <f>SUM(P70)</f>
        <v>0</v>
      </c>
      <c r="Q72" s="74">
        <f>SUM(N72:P72)</f>
        <v>0</v>
      </c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</row>
    <row r="73" spans="1:104" s="41" customFormat="1" ht="12.7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</row>
    <row r="74" spans="1:104" s="41" customFormat="1" ht="12.7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5" t="s">
        <v>7</v>
      </c>
      <c r="O74" s="32" t="s">
        <v>48</v>
      </c>
      <c r="P74" s="32"/>
      <c r="Q74" s="75">
        <f>Q72</f>
        <v>0</v>
      </c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</row>
    <row r="75" spans="1:104" s="41" customFormat="1" ht="12.7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</row>
    <row r="76" spans="1:104" s="41" customFormat="1" ht="12.75">
      <c r="A76" s="168" t="s">
        <v>41</v>
      </c>
      <c r="B76" s="168"/>
      <c r="C76" s="170"/>
      <c r="D76" s="170"/>
      <c r="E76" s="170"/>
      <c r="F76" s="170"/>
      <c r="G76" s="168"/>
      <c r="H76" s="168"/>
      <c r="I76" s="168"/>
      <c r="J76" s="168"/>
      <c r="K76" s="168"/>
      <c r="L76" s="168"/>
      <c r="M76" s="175"/>
      <c r="N76" s="175"/>
      <c r="O76" s="175"/>
      <c r="P76" s="175"/>
      <c r="Q76" s="175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</row>
    <row r="77" spans="1:104" s="41" customFormat="1" ht="12.75">
      <c r="A77" s="168"/>
      <c r="B77" s="168"/>
      <c r="C77" s="169" t="s">
        <v>42</v>
      </c>
      <c r="D77" s="169"/>
      <c r="E77" s="169"/>
      <c r="F77" s="169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</row>
    <row r="78" spans="1:104" s="41" customFormat="1" ht="12.75">
      <c r="A78" s="13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</row>
    <row r="79" spans="1:104" s="41" customFormat="1" ht="12.75">
      <c r="A79" s="13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</row>
    <row r="80" spans="1:104" s="41" customFormat="1" ht="12.75">
      <c r="A80" s="13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</row>
    <row r="81" spans="1:104" s="41" customFormat="1" ht="12.75">
      <c r="A81" s="13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</row>
    <row r="82" spans="1:104" s="41" customFormat="1" ht="12.75">
      <c r="A82" s="13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</row>
    <row r="83" spans="1:104" s="41" customFormat="1" ht="12.75">
      <c r="A83" s="13"/>
      <c r="B83" s="42"/>
      <c r="C83" s="42"/>
      <c r="D83" s="13"/>
      <c r="E83" s="13"/>
      <c r="F83" s="42"/>
      <c r="G83" s="42"/>
      <c r="H83" s="42"/>
      <c r="I83" s="13"/>
      <c r="J83" s="42"/>
      <c r="K83" s="42"/>
      <c r="L83" s="42"/>
      <c r="M83" s="42"/>
      <c r="N83" s="42"/>
      <c r="O83" s="42"/>
      <c r="P83" s="42"/>
      <c r="Q83" s="42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</row>
    <row r="84" spans="1:104" s="41" customFormat="1" ht="12.75">
      <c r="A84" s="13"/>
      <c r="B84" s="42"/>
      <c r="C84" s="42"/>
      <c r="D84" s="13"/>
      <c r="E84" s="13"/>
      <c r="F84" s="42"/>
      <c r="G84" s="42"/>
      <c r="H84" s="42"/>
      <c r="I84" s="13"/>
      <c r="J84" s="42"/>
      <c r="K84" s="42"/>
      <c r="L84" s="42"/>
      <c r="M84" s="42"/>
      <c r="N84" s="42"/>
      <c r="O84" s="42"/>
      <c r="P84" s="42"/>
      <c r="Q84" s="42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</row>
    <row r="85" spans="1:104" s="41" customFormat="1" ht="12.75">
      <c r="A85" s="13"/>
      <c r="B85" s="42"/>
      <c r="C85" s="42"/>
      <c r="D85" s="13"/>
      <c r="E85" s="13"/>
      <c r="F85" s="42"/>
      <c r="G85" s="42"/>
      <c r="H85" s="42"/>
      <c r="I85" s="13"/>
      <c r="J85" s="42"/>
      <c r="K85" s="42"/>
      <c r="L85" s="42"/>
      <c r="M85" s="42"/>
      <c r="N85" s="42"/>
      <c r="O85" s="42"/>
      <c r="P85" s="42"/>
      <c r="Q85" s="42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</row>
    <row r="86" spans="1:104" s="41" customFormat="1" ht="12.75">
      <c r="A86" s="13"/>
      <c r="B86" s="42"/>
      <c r="C86" s="42"/>
      <c r="D86" s="13"/>
      <c r="E86" s="13"/>
      <c r="F86" s="42"/>
      <c r="G86" s="42"/>
      <c r="H86" s="42"/>
      <c r="I86" s="13"/>
      <c r="J86" s="42"/>
      <c r="K86" s="42"/>
      <c r="L86" s="42"/>
      <c r="M86" s="42"/>
      <c r="N86" s="42"/>
      <c r="O86" s="42"/>
      <c r="P86" s="42"/>
      <c r="Q86" s="42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</row>
    <row r="87" spans="1:104" s="41" customFormat="1" ht="12.75">
      <c r="A87" s="13"/>
      <c r="B87" s="42"/>
      <c r="C87" s="42"/>
      <c r="D87" s="13"/>
      <c r="E87" s="13"/>
      <c r="F87" s="42"/>
      <c r="G87" s="42"/>
      <c r="H87" s="42"/>
      <c r="I87" s="13"/>
      <c r="J87" s="42"/>
      <c r="K87" s="42"/>
      <c r="L87" s="42"/>
      <c r="M87" s="42"/>
      <c r="N87" s="42"/>
      <c r="O87" s="42"/>
      <c r="P87" s="42"/>
      <c r="Q87" s="42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</row>
    <row r="88" spans="1:104" s="41" customFormat="1" ht="12.75">
      <c r="A88" s="13"/>
      <c r="B88" s="42"/>
      <c r="C88" s="42"/>
      <c r="D88" s="13"/>
      <c r="E88" s="13"/>
      <c r="F88" s="42"/>
      <c r="G88" s="42"/>
      <c r="H88" s="42"/>
      <c r="I88" s="13"/>
      <c r="J88" s="42"/>
      <c r="K88" s="42"/>
      <c r="L88" s="42"/>
      <c r="M88" s="42"/>
      <c r="N88" s="42"/>
      <c r="O88" s="42"/>
      <c r="P88" s="42"/>
      <c r="Q88" s="42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</row>
    <row r="89" spans="1:104" s="41" customFormat="1" ht="12.75">
      <c r="A89" s="13"/>
      <c r="B89" s="42"/>
      <c r="C89" s="42"/>
      <c r="D89" s="13"/>
      <c r="E89" s="13"/>
      <c r="F89" s="42"/>
      <c r="G89" s="42"/>
      <c r="H89" s="42"/>
      <c r="I89" s="13"/>
      <c r="J89" s="42"/>
      <c r="K89" s="42"/>
      <c r="L89" s="42"/>
      <c r="M89" s="42"/>
      <c r="N89" s="42"/>
      <c r="O89" s="42"/>
      <c r="P89" s="42"/>
      <c r="Q89" s="42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</row>
    <row r="90" spans="1:104" s="41" customFormat="1" ht="12.75">
      <c r="A90" s="13"/>
      <c r="B90" s="42"/>
      <c r="C90" s="42"/>
      <c r="D90" s="13"/>
      <c r="E90" s="13"/>
      <c r="F90" s="42"/>
      <c r="G90" s="42"/>
      <c r="H90" s="42"/>
      <c r="I90" s="13"/>
      <c r="J90" s="42"/>
      <c r="K90" s="42"/>
      <c r="L90" s="42"/>
      <c r="M90" s="42"/>
      <c r="N90" s="42"/>
      <c r="O90" s="42"/>
      <c r="P90" s="42"/>
      <c r="Q90" s="42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</row>
    <row r="91" spans="1:104" s="41" customFormat="1" ht="12.75">
      <c r="A91" s="13"/>
      <c r="B91" s="42"/>
      <c r="C91" s="42"/>
      <c r="D91" s="13"/>
      <c r="E91" s="13"/>
      <c r="F91" s="42"/>
      <c r="G91" s="42"/>
      <c r="H91" s="42"/>
      <c r="I91" s="13"/>
      <c r="J91" s="42"/>
      <c r="K91" s="42"/>
      <c r="L91" s="42"/>
      <c r="M91" s="42"/>
      <c r="N91" s="42"/>
      <c r="O91" s="42"/>
      <c r="P91" s="42"/>
      <c r="Q91" s="42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</row>
    <row r="92" spans="1:104" s="41" customFormat="1" ht="12.75">
      <c r="A92" s="13"/>
      <c r="B92" s="42"/>
      <c r="C92" s="42"/>
      <c r="D92" s="13"/>
      <c r="E92" s="13"/>
      <c r="F92" s="42"/>
      <c r="G92" s="42"/>
      <c r="H92" s="42"/>
      <c r="I92" s="13"/>
      <c r="J92" s="42"/>
      <c r="K92" s="42"/>
      <c r="L92" s="42"/>
      <c r="M92" s="42"/>
      <c r="N92" s="42"/>
      <c r="O92" s="42"/>
      <c r="P92" s="42"/>
      <c r="Q92" s="42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</row>
    <row r="93" spans="1:104" s="41" customFormat="1" ht="12.75">
      <c r="A93" s="13"/>
      <c r="B93" s="42"/>
      <c r="C93" s="42"/>
      <c r="D93" s="13"/>
      <c r="E93" s="13"/>
      <c r="F93" s="42"/>
      <c r="G93" s="42"/>
      <c r="H93" s="42"/>
      <c r="I93" s="13"/>
      <c r="J93" s="42"/>
      <c r="K93" s="42"/>
      <c r="L93" s="42"/>
      <c r="M93" s="42"/>
      <c r="N93" s="42"/>
      <c r="O93" s="42"/>
      <c r="P93" s="42"/>
      <c r="Q93" s="42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</row>
    <row r="94" spans="1:104" s="41" customFormat="1" ht="12.75">
      <c r="A94" s="13"/>
      <c r="B94" s="42"/>
      <c r="C94" s="42"/>
      <c r="D94" s="13"/>
      <c r="E94" s="13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</row>
    <row r="95" spans="1:104" s="41" customFormat="1" ht="12.75">
      <c r="A95" s="13"/>
      <c r="B95" s="42"/>
      <c r="C95" s="42"/>
      <c r="D95" s="13"/>
      <c r="E95" s="13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</row>
    <row r="96" spans="1:104" s="41" customFormat="1" ht="12.75">
      <c r="A96" s="13"/>
      <c r="B96" s="42"/>
      <c r="C96" s="42"/>
      <c r="D96" s="13"/>
      <c r="E96" s="13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</row>
    <row r="97" spans="1:104" s="41" customFormat="1" ht="12.75">
      <c r="A97" s="13"/>
      <c r="B97" s="42"/>
      <c r="C97" s="42"/>
      <c r="D97" s="13"/>
      <c r="E97" s="13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</row>
    <row r="98" spans="1:104" s="41" customFormat="1" ht="12.75">
      <c r="A98" s="13"/>
      <c r="B98" s="42"/>
      <c r="C98" s="42"/>
      <c r="D98" s="13"/>
      <c r="E98" s="13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</row>
    <row r="99" spans="1:104" s="41" customFormat="1" ht="12.75">
      <c r="A99" s="13"/>
      <c r="B99" s="42"/>
      <c r="C99" s="42"/>
      <c r="D99" s="13"/>
      <c r="E99" s="13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</row>
    <row r="100" spans="1:104" s="41" customFormat="1" ht="12.75">
      <c r="A100" s="13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</row>
    <row r="101" spans="1:104" s="41" customFormat="1" ht="12.75">
      <c r="A101" s="13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</row>
    <row r="102" spans="1:104" s="41" customFormat="1" ht="12.75">
      <c r="A102" s="13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</row>
    <row r="103" spans="1:104" s="41" customFormat="1" ht="12.75">
      <c r="A103" s="13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</row>
    <row r="104" spans="1:104" s="41" customFormat="1" ht="12.75">
      <c r="A104" s="13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</row>
    <row r="105" spans="1:104" s="41" customFormat="1" ht="12.75">
      <c r="A105" s="13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</row>
    <row r="106" spans="1:104" s="41" customFormat="1" ht="12.75">
      <c r="A106" s="13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</row>
    <row r="107" spans="1:104" s="41" customFormat="1" ht="12.75">
      <c r="A107" s="13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</row>
    <row r="108" spans="1:104" s="41" customFormat="1" ht="12.75">
      <c r="A108" s="13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</row>
    <row r="109" spans="1:104" s="41" customFormat="1" ht="12.75">
      <c r="A109" s="13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</row>
    <row r="110" spans="1:104" s="41" customFormat="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</row>
    <row r="111" spans="1:104" s="41" customFormat="1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</row>
    <row r="112" spans="1:104" s="41" customFormat="1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</row>
    <row r="113" spans="1:104" s="41" customFormat="1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</row>
    <row r="114" spans="1:104" s="41" customFormat="1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</row>
    <row r="115" spans="1:104" s="41" customFormat="1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</row>
    <row r="116" spans="1:104" s="41" customFormat="1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</row>
    <row r="117" spans="1:104" s="41" customFormat="1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</row>
    <row r="118" spans="1:104" s="41" customFormat="1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</row>
    <row r="119" spans="1:104" s="41" customFormat="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</row>
    <row r="120" spans="1:104" s="41" customFormat="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</row>
    <row r="121" spans="1:104" s="41" customFormat="1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</row>
    <row r="122" spans="1:104" s="41" customFormat="1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</row>
    <row r="123" spans="1:104" s="41" customFormat="1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</row>
    <row r="124" spans="1:104" s="41" customFormat="1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</row>
    <row r="125" spans="1:104" s="41" customFormat="1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</row>
    <row r="126" spans="1:104" s="41" customFormat="1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</row>
    <row r="127" spans="1:104" s="41" customFormat="1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</row>
    <row r="128" spans="1:104" s="41" customFormat="1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</row>
    <row r="129" spans="1:104" s="41" customFormat="1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</row>
    <row r="130" spans="1:104" s="41" customFormat="1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</row>
    <row r="131" spans="1:104" s="41" customFormat="1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</row>
    <row r="132" spans="1:104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</row>
    <row r="133" spans="1:104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</row>
    <row r="134" spans="1:104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</row>
    <row r="135" spans="1:104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</row>
    <row r="136" spans="1:104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</row>
    <row r="137" spans="1:104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</row>
    <row r="138" spans="1:104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</row>
    <row r="139" spans="1:104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</row>
    <row r="140" spans="1:104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</row>
    <row r="141" spans="1:104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</row>
    <row r="142" spans="1:104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</row>
    <row r="143" spans="1:104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</row>
    <row r="144" spans="1:104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</row>
    <row r="145" spans="1:104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</row>
    <row r="146" spans="1:104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</row>
    <row r="147" spans="1:104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</row>
    <row r="148" spans="1:104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</row>
    <row r="149" spans="1:104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</row>
    <row r="150" spans="1:104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</row>
    <row r="151" spans="1:104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</row>
    <row r="152" spans="1:104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</row>
    <row r="153" spans="1:35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</row>
    <row r="154" spans="18:35" ht="12.75"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</row>
    <row r="155" spans="18:35" ht="12.75"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</sheetData>
  <sheetProtection/>
  <mergeCells count="39">
    <mergeCell ref="A2:Q2"/>
    <mergeCell ref="C3:P3"/>
    <mergeCell ref="A4:Q4"/>
    <mergeCell ref="A5:Q5"/>
    <mergeCell ref="A6:B6"/>
    <mergeCell ref="C6:P6"/>
    <mergeCell ref="A7:B7"/>
    <mergeCell ref="C7:P7"/>
    <mergeCell ref="A8:B8"/>
    <mergeCell ref="C8:I8"/>
    <mergeCell ref="J8:K8"/>
    <mergeCell ref="L8:Q8"/>
    <mergeCell ref="G13:L13"/>
    <mergeCell ref="C70:L70"/>
    <mergeCell ref="A9:B9"/>
    <mergeCell ref="C9:Q9"/>
    <mergeCell ref="A10:B10"/>
    <mergeCell ref="D10:F10"/>
    <mergeCell ref="G10:I10"/>
    <mergeCell ref="J10:M10"/>
    <mergeCell ref="N10:O10"/>
    <mergeCell ref="A11:J11"/>
    <mergeCell ref="K11:L11"/>
    <mergeCell ref="O11:Q11"/>
    <mergeCell ref="A12:Q12"/>
    <mergeCell ref="A75:Q75"/>
    <mergeCell ref="A76:B76"/>
    <mergeCell ref="C76:F76"/>
    <mergeCell ref="G76:I76"/>
    <mergeCell ref="J76:L76"/>
    <mergeCell ref="M76:Q76"/>
    <mergeCell ref="C71:L71"/>
    <mergeCell ref="C72:L72"/>
    <mergeCell ref="A73:Q73"/>
    <mergeCell ref="A74:M74"/>
    <mergeCell ref="A77:B77"/>
    <mergeCell ref="C77:F77"/>
    <mergeCell ref="G77:L77"/>
    <mergeCell ref="M77:Q77"/>
  </mergeCells>
  <printOptions gridLines="1"/>
  <pageMargins left="0.37" right="0.47" top="0.57" bottom="0.5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zoomScale="115" zoomScaleNormal="115" zoomScalePageLayoutView="0" workbookViewId="0" topLeftCell="A1">
      <selection activeCell="C18" sqref="C18"/>
    </sheetView>
  </sheetViews>
  <sheetFormatPr defaultColWidth="9.00390625" defaultRowHeight="12.75"/>
  <cols>
    <col min="1" max="1" width="4.875" style="39" customWidth="1"/>
    <col min="2" max="2" width="9.875" style="39" customWidth="1"/>
    <col min="3" max="3" width="29.125" style="39" customWidth="1"/>
    <col min="4" max="5" width="6.00390625" style="39" customWidth="1"/>
    <col min="6" max="6" width="6.375" style="39" customWidth="1"/>
    <col min="7" max="7" width="6.25390625" style="39" customWidth="1"/>
    <col min="8" max="8" width="7.875" style="39" customWidth="1"/>
    <col min="9" max="9" width="5.875" style="39" customWidth="1"/>
    <col min="10" max="10" width="6.00390625" style="39" customWidth="1"/>
    <col min="11" max="11" width="6.375" style="39" customWidth="1"/>
    <col min="12" max="12" width="6.125" style="39" customWidth="1"/>
    <col min="13" max="13" width="7.875" style="39" customWidth="1"/>
    <col min="14" max="14" width="7.125" style="39" customWidth="1"/>
    <col min="15" max="15" width="7.625" style="39" customWidth="1"/>
    <col min="16" max="16" width="7.875" style="39" customWidth="1"/>
    <col min="17" max="17" width="8.125" style="39" customWidth="1"/>
    <col min="18" max="16384" width="9.125" style="39" customWidth="1"/>
  </cols>
  <sheetData>
    <row r="1" spans="1:17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4.25">
      <c r="A2" s="188" t="s">
        <v>246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14.25">
      <c r="A3" s="33"/>
      <c r="B3" s="33"/>
      <c r="C3" s="189" t="str">
        <f>'KOPSAV.APR. 3'!C21</f>
        <v>Demontāžas darbi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33"/>
    </row>
    <row r="4" spans="1:17" ht="12.75">
      <c r="A4" s="169" t="s">
        <v>12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ht="12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ht="12.75">
      <c r="A6" s="181" t="s">
        <v>13</v>
      </c>
      <c r="B6" s="181"/>
      <c r="C6" s="180" t="str">
        <f>'KOPSAV.APR. 3'!C6:H6</f>
        <v>Siguldas pilsētas CSS maģistrālo siltumtīklu rekonstrukcija 3. un 6. kvartālā (saskaņā ar Siguldas siltumapgādes attīstības plānu) Siguldā, Siguldas novadā. 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36"/>
    </row>
    <row r="7" spans="1:17" ht="12.75">
      <c r="A7" s="181" t="s">
        <v>14</v>
      </c>
      <c r="B7" s="181"/>
      <c r="C7" s="180" t="str">
        <f>'KOPSAV.APR. 3'!C7:H7</f>
        <v>SAT (Posms Dārza iela - Kr. Barona iela)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36"/>
    </row>
    <row r="8" spans="1:17" ht="15">
      <c r="A8" s="181" t="s">
        <v>15</v>
      </c>
      <c r="B8" s="181"/>
      <c r="C8" s="182" t="str">
        <f>'KOPSAV.APR. 3'!C9:H9</f>
        <v>Sigulda, Siguldas novads, Latvija</v>
      </c>
      <c r="D8" s="182"/>
      <c r="E8" s="182"/>
      <c r="F8" s="182"/>
      <c r="G8" s="182"/>
      <c r="H8" s="182"/>
      <c r="I8" s="182"/>
      <c r="J8" s="186"/>
      <c r="K8" s="186"/>
      <c r="L8" s="187"/>
      <c r="M8" s="187"/>
      <c r="N8" s="187"/>
      <c r="O8" s="187"/>
      <c r="P8" s="187"/>
      <c r="Q8" s="187"/>
    </row>
    <row r="9" spans="1:17" ht="12.75">
      <c r="A9" s="181" t="s">
        <v>16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ht="12.75">
      <c r="A10" s="181" t="s">
        <v>47</v>
      </c>
      <c r="B10" s="181"/>
      <c r="C10" s="16"/>
      <c r="D10" s="182" t="s">
        <v>87</v>
      </c>
      <c r="E10" s="182"/>
      <c r="F10" s="182"/>
      <c r="G10" s="183" t="s">
        <v>17</v>
      </c>
      <c r="H10" s="183"/>
      <c r="I10" s="183"/>
      <c r="J10" s="169" t="s">
        <v>18</v>
      </c>
      <c r="K10" s="169"/>
      <c r="L10" s="169"/>
      <c r="M10" s="169"/>
      <c r="N10" s="184">
        <f>Q32</f>
        <v>0</v>
      </c>
      <c r="O10" s="185"/>
      <c r="P10" s="13" t="s">
        <v>48</v>
      </c>
      <c r="Q10" s="14"/>
    </row>
    <row r="11" spans="1:17" ht="13.5" thickBo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 t="s">
        <v>19</v>
      </c>
      <c r="L11" s="168"/>
      <c r="M11" s="17" t="s">
        <v>91</v>
      </c>
      <c r="N11" s="13" t="s">
        <v>20</v>
      </c>
      <c r="O11" s="180"/>
      <c r="P11" s="180"/>
      <c r="Q11" s="180"/>
    </row>
    <row r="12" spans="1:17" ht="13.5" thickBot="1">
      <c r="A12" s="18" t="s">
        <v>21</v>
      </c>
      <c r="B12" s="18"/>
      <c r="C12" s="19"/>
      <c r="D12" s="18" t="s">
        <v>102</v>
      </c>
      <c r="E12" s="18" t="s">
        <v>2</v>
      </c>
      <c r="F12" s="20" t="s">
        <v>3</v>
      </c>
      <c r="G12" s="177" t="s">
        <v>22</v>
      </c>
      <c r="H12" s="178"/>
      <c r="I12" s="178"/>
      <c r="J12" s="178"/>
      <c r="K12" s="178"/>
      <c r="L12" s="179"/>
      <c r="M12" s="21"/>
      <c r="N12" s="21"/>
      <c r="O12" s="21" t="s">
        <v>23</v>
      </c>
      <c r="P12" s="21" t="s">
        <v>4</v>
      </c>
      <c r="Q12" s="22" t="s">
        <v>48</v>
      </c>
    </row>
    <row r="13" spans="1:17" ht="12.75">
      <c r="A13" s="23" t="s">
        <v>24</v>
      </c>
      <c r="B13" s="23" t="s">
        <v>25</v>
      </c>
      <c r="C13" s="23" t="s">
        <v>26</v>
      </c>
      <c r="D13" s="23"/>
      <c r="E13" s="23" t="s">
        <v>5</v>
      </c>
      <c r="F13" s="24" t="s">
        <v>6</v>
      </c>
      <c r="G13" s="23" t="s">
        <v>27</v>
      </c>
      <c r="H13" s="18" t="s">
        <v>28</v>
      </c>
      <c r="I13" s="18" t="s">
        <v>29</v>
      </c>
      <c r="J13" s="18" t="s">
        <v>30</v>
      </c>
      <c r="K13" s="18" t="s">
        <v>31</v>
      </c>
      <c r="L13" s="18" t="s">
        <v>32</v>
      </c>
      <c r="M13" s="25" t="s">
        <v>33</v>
      </c>
      <c r="N13" s="18" t="s">
        <v>29</v>
      </c>
      <c r="O13" s="18" t="s">
        <v>30</v>
      </c>
      <c r="P13" s="18" t="s">
        <v>31</v>
      </c>
      <c r="Q13" s="18" t="s">
        <v>32</v>
      </c>
    </row>
    <row r="14" spans="1:17" ht="12.75">
      <c r="A14" s="23"/>
      <c r="B14" s="23"/>
      <c r="C14" s="23"/>
      <c r="D14" s="23"/>
      <c r="E14" s="24"/>
      <c r="F14" s="24"/>
      <c r="G14" s="23" t="s">
        <v>34</v>
      </c>
      <c r="H14" s="23" t="s">
        <v>35</v>
      </c>
      <c r="I14" s="23" t="s">
        <v>36</v>
      </c>
      <c r="J14" s="23" t="s">
        <v>37</v>
      </c>
      <c r="K14" s="23" t="s">
        <v>38</v>
      </c>
      <c r="L14" s="23" t="s">
        <v>48</v>
      </c>
      <c r="M14" s="26" t="s">
        <v>39</v>
      </c>
      <c r="N14" s="23" t="s">
        <v>36</v>
      </c>
      <c r="O14" s="23" t="s">
        <v>37</v>
      </c>
      <c r="P14" s="23" t="s">
        <v>38</v>
      </c>
      <c r="Q14" s="23" t="s">
        <v>48</v>
      </c>
    </row>
    <row r="15" spans="1:17" ht="13.5" thickBot="1">
      <c r="A15" s="27" t="s">
        <v>8</v>
      </c>
      <c r="B15" s="27"/>
      <c r="C15" s="27"/>
      <c r="D15" s="27"/>
      <c r="E15" s="28"/>
      <c r="F15" s="28"/>
      <c r="G15" s="27" t="s">
        <v>40</v>
      </c>
      <c r="H15" s="27" t="s">
        <v>49</v>
      </c>
      <c r="I15" s="27" t="s">
        <v>48</v>
      </c>
      <c r="J15" s="27" t="s">
        <v>48</v>
      </c>
      <c r="K15" s="27" t="s">
        <v>48</v>
      </c>
      <c r="L15" s="27"/>
      <c r="M15" s="29" t="s">
        <v>40</v>
      </c>
      <c r="N15" s="27" t="s">
        <v>48</v>
      </c>
      <c r="O15" s="27" t="s">
        <v>48</v>
      </c>
      <c r="P15" s="27" t="s">
        <v>48</v>
      </c>
      <c r="Q15" s="27"/>
    </row>
    <row r="16" spans="1:17" ht="13.5" thickBot="1">
      <c r="A16" s="30">
        <v>1</v>
      </c>
      <c r="B16" s="30">
        <v>2</v>
      </c>
      <c r="C16" s="30">
        <v>3</v>
      </c>
      <c r="D16" s="30">
        <v>4</v>
      </c>
      <c r="E16" s="30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  <c r="Q16" s="30">
        <v>17</v>
      </c>
    </row>
    <row r="17" spans="1:17" ht="12.75">
      <c r="A17" s="8">
        <v>1</v>
      </c>
      <c r="B17" s="8"/>
      <c r="C17" s="76" t="s">
        <v>69</v>
      </c>
      <c r="D17" s="8"/>
      <c r="E17" s="8"/>
      <c r="F17" s="12"/>
      <c r="G17" s="12"/>
      <c r="H17" s="12"/>
      <c r="I17" s="12"/>
      <c r="J17" s="40"/>
      <c r="K17" s="8"/>
      <c r="L17" s="12"/>
      <c r="M17" s="12"/>
      <c r="N17" s="12"/>
      <c r="O17" s="12"/>
      <c r="P17" s="12"/>
      <c r="Q17" s="12"/>
    </row>
    <row r="18" spans="1:17" ht="25.5">
      <c r="A18" s="8">
        <v>2</v>
      </c>
      <c r="B18" s="8"/>
      <c r="C18" s="77" t="s">
        <v>144</v>
      </c>
      <c r="D18" s="9"/>
      <c r="E18" s="9" t="s">
        <v>0</v>
      </c>
      <c r="F18" s="10">
        <v>1380</v>
      </c>
      <c r="G18" s="82"/>
      <c r="H18" s="83"/>
      <c r="I18" s="82">
        <f>ROUND(G18*H18,2)</f>
        <v>0</v>
      </c>
      <c r="J18" s="84"/>
      <c r="K18" s="82"/>
      <c r="L18" s="82"/>
      <c r="M18" s="82">
        <f>F18*G18</f>
        <v>0</v>
      </c>
      <c r="N18" s="82">
        <f>F18*I18</f>
        <v>0</v>
      </c>
      <c r="O18" s="82">
        <f>F18*J18</f>
        <v>0</v>
      </c>
      <c r="P18" s="82">
        <f>F18*K18</f>
        <v>0</v>
      </c>
      <c r="Q18" s="82">
        <f>SUM(N18:P18)</f>
        <v>0</v>
      </c>
    </row>
    <row r="19" spans="1:17" ht="12.75">
      <c r="A19" s="8">
        <v>3</v>
      </c>
      <c r="B19" s="8"/>
      <c r="C19" s="77" t="s">
        <v>145</v>
      </c>
      <c r="D19" s="9"/>
      <c r="E19" s="9" t="s">
        <v>0</v>
      </c>
      <c r="F19" s="10">
        <v>690</v>
      </c>
      <c r="G19" s="82"/>
      <c r="H19" s="83"/>
      <c r="I19" s="82">
        <f aca="true" t="shared" si="0" ref="I19:I26">ROUND(G19*H19,2)</f>
        <v>0</v>
      </c>
      <c r="J19" s="84"/>
      <c r="K19" s="82"/>
      <c r="L19" s="82"/>
      <c r="M19" s="82">
        <f aca="true" t="shared" si="1" ref="M19:M26">F19*G19</f>
        <v>0</v>
      </c>
      <c r="N19" s="82">
        <f aca="true" t="shared" si="2" ref="N19:N26">F19*I19</f>
        <v>0</v>
      </c>
      <c r="O19" s="82">
        <f aca="true" t="shared" si="3" ref="O19:O26">F19*J19</f>
        <v>0</v>
      </c>
      <c r="P19" s="82">
        <f aca="true" t="shared" si="4" ref="P19:P26">F19*K19</f>
        <v>0</v>
      </c>
      <c r="Q19" s="82">
        <f aca="true" t="shared" si="5" ref="Q19:Q26">SUM(N19:P19)</f>
        <v>0</v>
      </c>
    </row>
    <row r="20" spans="1:17" ht="25.5">
      <c r="A20" s="8">
        <v>4</v>
      </c>
      <c r="B20" s="8"/>
      <c r="C20" s="77" t="s">
        <v>231</v>
      </c>
      <c r="D20" s="9"/>
      <c r="E20" s="9" t="s">
        <v>122</v>
      </c>
      <c r="F20" s="10">
        <v>1</v>
      </c>
      <c r="G20" s="82"/>
      <c r="H20" s="83"/>
      <c r="I20" s="82">
        <f t="shared" si="0"/>
        <v>0</v>
      </c>
      <c r="J20" s="84"/>
      <c r="K20" s="82"/>
      <c r="L20" s="82"/>
      <c r="M20" s="82">
        <f t="shared" si="1"/>
        <v>0</v>
      </c>
      <c r="N20" s="82">
        <f t="shared" si="2"/>
        <v>0</v>
      </c>
      <c r="O20" s="82">
        <f t="shared" si="3"/>
        <v>0</v>
      </c>
      <c r="P20" s="82">
        <f t="shared" si="4"/>
        <v>0</v>
      </c>
      <c r="Q20" s="82">
        <f t="shared" si="5"/>
        <v>0</v>
      </c>
    </row>
    <row r="21" spans="1:17" ht="12.75">
      <c r="A21" s="8">
        <v>5</v>
      </c>
      <c r="B21" s="8"/>
      <c r="C21" s="77" t="s">
        <v>146</v>
      </c>
      <c r="D21" s="9"/>
      <c r="E21" s="9" t="s">
        <v>1</v>
      </c>
      <c r="F21" s="10">
        <v>125</v>
      </c>
      <c r="G21" s="82"/>
      <c r="H21" s="83"/>
      <c r="I21" s="82">
        <f t="shared" si="0"/>
        <v>0</v>
      </c>
      <c r="J21" s="84"/>
      <c r="K21" s="82"/>
      <c r="L21" s="82"/>
      <c r="M21" s="82">
        <f t="shared" si="1"/>
        <v>0</v>
      </c>
      <c r="N21" s="82">
        <f t="shared" si="2"/>
        <v>0</v>
      </c>
      <c r="O21" s="82">
        <f t="shared" si="3"/>
        <v>0</v>
      </c>
      <c r="P21" s="82">
        <f t="shared" si="4"/>
        <v>0</v>
      </c>
      <c r="Q21" s="82">
        <f t="shared" si="5"/>
        <v>0</v>
      </c>
    </row>
    <row r="22" spans="1:17" ht="12.75">
      <c r="A22" s="8">
        <v>6</v>
      </c>
      <c r="B22" s="8"/>
      <c r="C22" s="77" t="s">
        <v>147</v>
      </c>
      <c r="D22" s="9"/>
      <c r="E22" s="9" t="s">
        <v>1</v>
      </c>
      <c r="F22" s="10">
        <v>222</v>
      </c>
      <c r="G22" s="82"/>
      <c r="H22" s="83"/>
      <c r="I22" s="82">
        <f t="shared" si="0"/>
        <v>0</v>
      </c>
      <c r="J22" s="84"/>
      <c r="K22" s="82"/>
      <c r="L22" s="82"/>
      <c r="M22" s="82">
        <f t="shared" si="1"/>
        <v>0</v>
      </c>
      <c r="N22" s="82">
        <f t="shared" si="2"/>
        <v>0</v>
      </c>
      <c r="O22" s="82">
        <f t="shared" si="3"/>
        <v>0</v>
      </c>
      <c r="P22" s="82">
        <f t="shared" si="4"/>
        <v>0</v>
      </c>
      <c r="Q22" s="82">
        <f t="shared" si="5"/>
        <v>0</v>
      </c>
    </row>
    <row r="23" spans="1:17" ht="12.75">
      <c r="A23" s="8">
        <v>7</v>
      </c>
      <c r="B23" s="8"/>
      <c r="C23" s="77" t="s">
        <v>232</v>
      </c>
      <c r="D23" s="9"/>
      <c r="E23" s="9" t="s">
        <v>1</v>
      </c>
      <c r="F23" s="10" t="s">
        <v>233</v>
      </c>
      <c r="G23" s="82"/>
      <c r="H23" s="83"/>
      <c r="I23" s="82">
        <f t="shared" si="0"/>
        <v>0</v>
      </c>
      <c r="J23" s="84"/>
      <c r="K23" s="82"/>
      <c r="L23" s="82"/>
      <c r="M23" s="82">
        <f t="shared" si="1"/>
        <v>0</v>
      </c>
      <c r="N23" s="82">
        <f t="shared" si="2"/>
        <v>0</v>
      </c>
      <c r="O23" s="82">
        <f t="shared" si="3"/>
        <v>0</v>
      </c>
      <c r="P23" s="82">
        <f t="shared" si="4"/>
        <v>0</v>
      </c>
      <c r="Q23" s="82">
        <f t="shared" si="5"/>
        <v>0</v>
      </c>
    </row>
    <row r="24" spans="1:17" ht="12.75">
      <c r="A24" s="8">
        <v>8</v>
      </c>
      <c r="B24" s="8"/>
      <c r="C24" s="77" t="s">
        <v>193</v>
      </c>
      <c r="D24" s="9"/>
      <c r="E24" s="9" t="s">
        <v>1</v>
      </c>
      <c r="F24" s="10" t="s">
        <v>234</v>
      </c>
      <c r="G24" s="82"/>
      <c r="H24" s="83"/>
      <c r="I24" s="82">
        <f t="shared" si="0"/>
        <v>0</v>
      </c>
      <c r="J24" s="84"/>
      <c r="K24" s="82"/>
      <c r="L24" s="82"/>
      <c r="M24" s="82">
        <f t="shared" si="1"/>
        <v>0</v>
      </c>
      <c r="N24" s="82">
        <f t="shared" si="2"/>
        <v>0</v>
      </c>
      <c r="O24" s="82">
        <f t="shared" si="3"/>
        <v>0</v>
      </c>
      <c r="P24" s="82">
        <f t="shared" si="4"/>
        <v>0</v>
      </c>
      <c r="Q24" s="82">
        <f t="shared" si="5"/>
        <v>0</v>
      </c>
    </row>
    <row r="25" spans="1:17" ht="12.75">
      <c r="A25" s="8">
        <v>9</v>
      </c>
      <c r="B25" s="8"/>
      <c r="C25" s="77" t="s">
        <v>152</v>
      </c>
      <c r="D25" s="9"/>
      <c r="E25" s="9" t="s">
        <v>122</v>
      </c>
      <c r="F25" s="10">
        <v>1</v>
      </c>
      <c r="G25" s="82"/>
      <c r="H25" s="83"/>
      <c r="I25" s="82">
        <f t="shared" si="0"/>
        <v>0</v>
      </c>
      <c r="J25" s="84"/>
      <c r="K25" s="82"/>
      <c r="L25" s="82"/>
      <c r="M25" s="82">
        <f t="shared" si="1"/>
        <v>0</v>
      </c>
      <c r="N25" s="82">
        <f t="shared" si="2"/>
        <v>0</v>
      </c>
      <c r="O25" s="82">
        <f t="shared" si="3"/>
        <v>0</v>
      </c>
      <c r="P25" s="82">
        <f t="shared" si="4"/>
        <v>0</v>
      </c>
      <c r="Q25" s="82">
        <f t="shared" si="5"/>
        <v>0</v>
      </c>
    </row>
    <row r="26" spans="1:17" ht="12.75">
      <c r="A26" s="8">
        <v>10</v>
      </c>
      <c r="B26" s="8"/>
      <c r="C26" s="77" t="s">
        <v>153</v>
      </c>
      <c r="D26" s="9"/>
      <c r="E26" s="9" t="s">
        <v>122</v>
      </c>
      <c r="F26" s="10">
        <v>2</v>
      </c>
      <c r="G26" s="82"/>
      <c r="H26" s="83"/>
      <c r="I26" s="82">
        <f t="shared" si="0"/>
        <v>0</v>
      </c>
      <c r="J26" s="84"/>
      <c r="K26" s="82"/>
      <c r="L26" s="82"/>
      <c r="M26" s="82">
        <f t="shared" si="1"/>
        <v>0</v>
      </c>
      <c r="N26" s="82">
        <f t="shared" si="2"/>
        <v>0</v>
      </c>
      <c r="O26" s="82">
        <f t="shared" si="3"/>
        <v>0</v>
      </c>
      <c r="P26" s="82">
        <f t="shared" si="4"/>
        <v>0</v>
      </c>
      <c r="Q26" s="82">
        <f t="shared" si="5"/>
        <v>0</v>
      </c>
    </row>
    <row r="27" spans="1:17" ht="12.75">
      <c r="A27" s="8">
        <v>11</v>
      </c>
      <c r="B27" s="8"/>
      <c r="C27" s="40"/>
      <c r="D27" s="8"/>
      <c r="E27" s="8"/>
      <c r="F27" s="12"/>
      <c r="G27" s="12"/>
      <c r="H27" s="12"/>
      <c r="I27" s="12"/>
      <c r="J27" s="40"/>
      <c r="K27" s="8"/>
      <c r="L27" s="12"/>
      <c r="M27" s="12"/>
      <c r="N27" s="12"/>
      <c r="O27" s="12"/>
      <c r="P27" s="12"/>
      <c r="Q27" s="12"/>
    </row>
    <row r="28" spans="1:17" ht="12.75">
      <c r="A28" s="2"/>
      <c r="B28" s="2"/>
      <c r="C28" s="171" t="s">
        <v>9</v>
      </c>
      <c r="D28" s="171"/>
      <c r="E28" s="171"/>
      <c r="F28" s="171"/>
      <c r="G28" s="171"/>
      <c r="H28" s="171"/>
      <c r="I28" s="171"/>
      <c r="J28" s="171"/>
      <c r="K28" s="171"/>
      <c r="L28" s="171"/>
      <c r="M28" s="4">
        <f>SUM(M17:M27)</f>
        <v>0</v>
      </c>
      <c r="N28" s="4">
        <f>SUM(N17:N27)</f>
        <v>0</v>
      </c>
      <c r="O28" s="4">
        <f>SUM(O17:O27)</f>
        <v>0</v>
      </c>
      <c r="P28" s="4">
        <f>SUM(P17:P27)</f>
        <v>0</v>
      </c>
      <c r="Q28" s="4">
        <f>SUM(Q17:Q27)</f>
        <v>0</v>
      </c>
    </row>
    <row r="29" spans="1:17" ht="12.75">
      <c r="A29" s="2"/>
      <c r="B29" s="2"/>
      <c r="C29" s="171" t="s">
        <v>96</v>
      </c>
      <c r="D29" s="171"/>
      <c r="E29" s="171"/>
      <c r="F29" s="171"/>
      <c r="G29" s="171"/>
      <c r="H29" s="171"/>
      <c r="I29" s="171"/>
      <c r="J29" s="171"/>
      <c r="K29" s="171"/>
      <c r="L29" s="171"/>
      <c r="M29" s="4"/>
      <c r="N29" s="37"/>
      <c r="O29" s="10">
        <f>ROUND(O28*0,2)</f>
        <v>0</v>
      </c>
      <c r="P29" s="3"/>
      <c r="Q29" s="2"/>
    </row>
    <row r="30" spans="1:17" ht="12.75">
      <c r="A30" s="2"/>
      <c r="B30" s="2"/>
      <c r="C30" s="172" t="s">
        <v>10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0">
        <f>SUM(M28)</f>
        <v>0</v>
      </c>
      <c r="N30" s="7">
        <f>N28</f>
        <v>0</v>
      </c>
      <c r="O30" s="7">
        <f>SUM(O28:O29)</f>
        <v>0</v>
      </c>
      <c r="P30" s="74">
        <f>SUM(P28)</f>
        <v>0</v>
      </c>
      <c r="Q30" s="7">
        <f>SUM(N30:P30)</f>
        <v>0</v>
      </c>
    </row>
    <row r="31" spans="1:17" ht="12.7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7" ht="12.7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5" t="s">
        <v>7</v>
      </c>
      <c r="O32" s="32" t="s">
        <v>48</v>
      </c>
      <c r="P32" s="32"/>
      <c r="Q32" s="32">
        <f>Q30</f>
        <v>0</v>
      </c>
    </row>
    <row r="33" spans="1:17" ht="12.7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</row>
    <row r="34" spans="1:17" ht="12.7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</row>
    <row r="35" spans="1:17" ht="12.75">
      <c r="A35" s="168" t="s">
        <v>41</v>
      </c>
      <c r="B35" s="168"/>
      <c r="C35" s="170"/>
      <c r="D35" s="170"/>
      <c r="E35" s="170"/>
      <c r="F35" s="170"/>
      <c r="G35" s="168"/>
      <c r="H35" s="168"/>
      <c r="I35" s="168"/>
      <c r="J35" s="168"/>
      <c r="K35" s="168"/>
      <c r="L35" s="168"/>
      <c r="M35" s="175"/>
      <c r="N35" s="175"/>
      <c r="O35" s="175"/>
      <c r="P35" s="175"/>
      <c r="Q35" s="175"/>
    </row>
    <row r="36" spans="1:17" ht="12.75">
      <c r="A36" s="168"/>
      <c r="B36" s="168"/>
      <c r="C36" s="169" t="s">
        <v>42</v>
      </c>
      <c r="D36" s="169"/>
      <c r="E36" s="169"/>
      <c r="F36" s="169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</row>
    <row r="37" spans="1:17" ht="12.75">
      <c r="A37" s="13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12.75">
      <c r="A38" s="13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12.75">
      <c r="A39" s="13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ht="12.75">
      <c r="A40" s="13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ht="12.75">
      <c r="A41" s="13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</sheetData>
  <sheetProtection/>
  <mergeCells count="39">
    <mergeCell ref="A2:Q2"/>
    <mergeCell ref="C3:P3"/>
    <mergeCell ref="A4:Q4"/>
    <mergeCell ref="A5:Q5"/>
    <mergeCell ref="A6:B6"/>
    <mergeCell ref="C6:P6"/>
    <mergeCell ref="A7:B7"/>
    <mergeCell ref="C7:P7"/>
    <mergeCell ref="A8:B8"/>
    <mergeCell ref="C8:I8"/>
    <mergeCell ref="J8:K8"/>
    <mergeCell ref="L8:Q8"/>
    <mergeCell ref="C28:L28"/>
    <mergeCell ref="C29:L29"/>
    <mergeCell ref="A9:B9"/>
    <mergeCell ref="C9:Q9"/>
    <mergeCell ref="A10:B10"/>
    <mergeCell ref="D10:F10"/>
    <mergeCell ref="G10:I10"/>
    <mergeCell ref="J10:M10"/>
    <mergeCell ref="N10:O10"/>
    <mergeCell ref="A11:J11"/>
    <mergeCell ref="K11:L11"/>
    <mergeCell ref="O11:Q11"/>
    <mergeCell ref="G12:L12"/>
    <mergeCell ref="A34:Q34"/>
    <mergeCell ref="A35:B35"/>
    <mergeCell ref="C35:F35"/>
    <mergeCell ref="G35:I35"/>
    <mergeCell ref="J35:L35"/>
    <mergeCell ref="M35:Q35"/>
    <mergeCell ref="C30:L30"/>
    <mergeCell ref="A31:Q31"/>
    <mergeCell ref="A32:M32"/>
    <mergeCell ref="A33:Q33"/>
    <mergeCell ref="A36:B36"/>
    <mergeCell ref="C36:F36"/>
    <mergeCell ref="G36:L36"/>
    <mergeCell ref="M36:Q36"/>
  </mergeCells>
  <printOptions gridLines="1"/>
  <pageMargins left="0.51" right="0.39" top="0.56" bottom="0.53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115" zoomScaleSheetLayoutView="115" workbookViewId="0" topLeftCell="A1">
      <selection activeCell="I19" sqref="I19"/>
    </sheetView>
  </sheetViews>
  <sheetFormatPr defaultColWidth="9.00390625" defaultRowHeight="12.75"/>
  <cols>
    <col min="1" max="1" width="4.00390625" style="39" customWidth="1"/>
    <col min="2" max="2" width="12.625" style="39" customWidth="1"/>
    <col min="3" max="3" width="26.00390625" style="39" customWidth="1"/>
    <col min="4" max="5" width="6.00390625" style="39" customWidth="1"/>
    <col min="6" max="6" width="6.625" style="39" customWidth="1"/>
    <col min="7" max="7" width="7.375" style="39" customWidth="1"/>
    <col min="8" max="8" width="8.25390625" style="39" customWidth="1"/>
    <col min="9" max="9" width="6.125" style="39" customWidth="1"/>
    <col min="10" max="10" width="6.625" style="39" customWidth="1"/>
    <col min="11" max="11" width="7.25390625" style="39" customWidth="1"/>
    <col min="12" max="12" width="7.625" style="39" customWidth="1"/>
    <col min="13" max="13" width="7.375" style="39" customWidth="1"/>
    <col min="14" max="14" width="8.25390625" style="39" customWidth="1"/>
    <col min="15" max="15" width="8.375" style="39" customWidth="1"/>
    <col min="16" max="16" width="7.25390625" style="39" customWidth="1"/>
    <col min="17" max="17" width="8.625" style="39" customWidth="1"/>
    <col min="18" max="18" width="10.625" style="39" customWidth="1"/>
    <col min="19" max="16384" width="9.125" style="39" customWidth="1"/>
  </cols>
  <sheetData>
    <row r="1" spans="1:17" ht="14.25">
      <c r="A1" s="188" t="s">
        <v>247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4.25">
      <c r="A2" s="33"/>
      <c r="B2" s="33"/>
      <c r="C2" s="190" t="str">
        <f>'KOPSAV.APR. 3'!C22</f>
        <v>Labiekārtošanas darbi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3"/>
    </row>
    <row r="3" spans="1:17" ht="12.75">
      <c r="A3" s="169" t="s">
        <v>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ht="12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7" ht="12.75">
      <c r="A5" s="181" t="s">
        <v>13</v>
      </c>
      <c r="B5" s="181"/>
      <c r="C5" s="180" t="str">
        <f>'KOPSAV.APR. 3'!C6:H6</f>
        <v>Siguldas pilsētas CSS maģistrālo siltumtīklu rekonstrukcija 3. un 6. kvartālā (saskaņā ar Siguldas siltumapgādes attīstības plānu) Siguldā, Siguldas novadā. 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36"/>
    </row>
    <row r="6" spans="1:17" ht="12.75">
      <c r="A6" s="181" t="s">
        <v>14</v>
      </c>
      <c r="B6" s="181"/>
      <c r="C6" s="180" t="str">
        <f>'KOPSAV.APR. 3'!C7:H7</f>
        <v>SAT (Posms Dārza iela - Kr. Barona iela)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36"/>
    </row>
    <row r="7" spans="1:17" ht="15">
      <c r="A7" s="181" t="s">
        <v>15</v>
      </c>
      <c r="B7" s="181"/>
      <c r="C7" s="180" t="str">
        <f>'KOPSAV.APR. 3'!C9:H9</f>
        <v>Sigulda, Siguldas novads, Latvija</v>
      </c>
      <c r="D7" s="180"/>
      <c r="E7" s="180"/>
      <c r="F7" s="180"/>
      <c r="G7" s="180"/>
      <c r="H7" s="180"/>
      <c r="I7" s="180"/>
      <c r="J7" s="186"/>
      <c r="K7" s="186"/>
      <c r="L7" s="187"/>
      <c r="M7" s="187"/>
      <c r="N7" s="187"/>
      <c r="O7" s="187"/>
      <c r="P7" s="187"/>
      <c r="Q7" s="187"/>
    </row>
    <row r="8" spans="1:17" ht="12.75">
      <c r="A8" s="181" t="s">
        <v>16</v>
      </c>
      <c r="B8" s="181"/>
      <c r="C8" s="182">
        <f>'KOPSAV.APR. 1'!C10:H10</f>
        <v>0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9" spans="1:17" ht="12.75">
      <c r="A9" s="181" t="s">
        <v>47</v>
      </c>
      <c r="B9" s="181"/>
      <c r="C9" s="16"/>
      <c r="D9" s="182"/>
      <c r="E9" s="182"/>
      <c r="F9" s="182"/>
      <c r="G9" s="183" t="s">
        <v>17</v>
      </c>
      <c r="H9" s="183"/>
      <c r="I9" s="183"/>
      <c r="J9" s="169" t="s">
        <v>18</v>
      </c>
      <c r="K9" s="169"/>
      <c r="L9" s="169"/>
      <c r="M9" s="169"/>
      <c r="N9" s="184">
        <f>Q27</f>
        <v>0</v>
      </c>
      <c r="O9" s="185"/>
      <c r="P9" s="13" t="s">
        <v>48</v>
      </c>
      <c r="Q9" s="14"/>
    </row>
    <row r="10" spans="1:17" ht="13.5" thickBo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 t="s">
        <v>19</v>
      </c>
      <c r="L10" s="168"/>
      <c r="M10" s="17" t="s">
        <v>91</v>
      </c>
      <c r="N10" s="13" t="s">
        <v>20</v>
      </c>
      <c r="O10" s="180"/>
      <c r="P10" s="180"/>
      <c r="Q10" s="180"/>
    </row>
    <row r="11" spans="1:17" ht="13.5" thickBot="1">
      <c r="A11" s="18" t="s">
        <v>21</v>
      </c>
      <c r="B11" s="18"/>
      <c r="C11" s="19"/>
      <c r="D11" s="18" t="s">
        <v>102</v>
      </c>
      <c r="E11" s="18" t="s">
        <v>2</v>
      </c>
      <c r="F11" s="20" t="s">
        <v>3</v>
      </c>
      <c r="G11" s="177" t="s">
        <v>22</v>
      </c>
      <c r="H11" s="178"/>
      <c r="I11" s="178"/>
      <c r="J11" s="178"/>
      <c r="K11" s="178"/>
      <c r="L11" s="179"/>
      <c r="M11" s="21"/>
      <c r="N11" s="21"/>
      <c r="O11" s="21" t="s">
        <v>23</v>
      </c>
      <c r="P11" s="21" t="s">
        <v>4</v>
      </c>
      <c r="Q11" s="22" t="s">
        <v>48</v>
      </c>
    </row>
    <row r="12" spans="1:17" ht="12.75">
      <c r="A12" s="23" t="s">
        <v>24</v>
      </c>
      <c r="B12" s="23" t="s">
        <v>25</v>
      </c>
      <c r="C12" s="23" t="s">
        <v>26</v>
      </c>
      <c r="D12" s="23"/>
      <c r="E12" s="23" t="s">
        <v>5</v>
      </c>
      <c r="F12" s="24" t="s">
        <v>6</v>
      </c>
      <c r="G12" s="23" t="s">
        <v>27</v>
      </c>
      <c r="H12" s="18" t="s">
        <v>28</v>
      </c>
      <c r="I12" s="18" t="s">
        <v>29</v>
      </c>
      <c r="J12" s="18" t="s">
        <v>30</v>
      </c>
      <c r="K12" s="18" t="s">
        <v>31</v>
      </c>
      <c r="L12" s="18" t="s">
        <v>32</v>
      </c>
      <c r="M12" s="25" t="s">
        <v>33</v>
      </c>
      <c r="N12" s="18" t="s">
        <v>29</v>
      </c>
      <c r="O12" s="18" t="s">
        <v>30</v>
      </c>
      <c r="P12" s="18" t="s">
        <v>31</v>
      </c>
      <c r="Q12" s="18" t="s">
        <v>32</v>
      </c>
    </row>
    <row r="13" spans="1:17" ht="12.75">
      <c r="A13" s="23"/>
      <c r="B13" s="23"/>
      <c r="C13" s="23"/>
      <c r="D13" s="23"/>
      <c r="E13" s="24"/>
      <c r="F13" s="24"/>
      <c r="G13" s="23" t="s">
        <v>34</v>
      </c>
      <c r="H13" s="23" t="s">
        <v>35</v>
      </c>
      <c r="I13" s="23" t="s">
        <v>36</v>
      </c>
      <c r="J13" s="23" t="s">
        <v>37</v>
      </c>
      <c r="K13" s="23" t="s">
        <v>38</v>
      </c>
      <c r="L13" s="23" t="s">
        <v>48</v>
      </c>
      <c r="M13" s="26" t="s">
        <v>39</v>
      </c>
      <c r="N13" s="23" t="s">
        <v>36</v>
      </c>
      <c r="O13" s="23" t="s">
        <v>37</v>
      </c>
      <c r="P13" s="23" t="s">
        <v>38</v>
      </c>
      <c r="Q13" s="23" t="s">
        <v>48</v>
      </c>
    </row>
    <row r="14" spans="1:17" ht="13.5" thickBot="1">
      <c r="A14" s="27" t="s">
        <v>8</v>
      </c>
      <c r="B14" s="27"/>
      <c r="C14" s="27"/>
      <c r="D14" s="27"/>
      <c r="E14" s="28"/>
      <c r="F14" s="28"/>
      <c r="G14" s="27" t="s">
        <v>40</v>
      </c>
      <c r="H14" s="27" t="s">
        <v>49</v>
      </c>
      <c r="I14" s="27" t="s">
        <v>48</v>
      </c>
      <c r="J14" s="27" t="s">
        <v>48</v>
      </c>
      <c r="K14" s="27" t="s">
        <v>48</v>
      </c>
      <c r="L14" s="27"/>
      <c r="M14" s="29" t="s">
        <v>40</v>
      </c>
      <c r="N14" s="27" t="s">
        <v>48</v>
      </c>
      <c r="O14" s="27" t="s">
        <v>48</v>
      </c>
      <c r="P14" s="27" t="s">
        <v>48</v>
      </c>
      <c r="Q14" s="27"/>
    </row>
    <row r="15" spans="1:17" ht="13.5" thickBot="1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30">
        <v>10</v>
      </c>
      <c r="K15" s="30">
        <v>11</v>
      </c>
      <c r="L15" s="30">
        <v>12</v>
      </c>
      <c r="M15" s="30">
        <v>13</v>
      </c>
      <c r="N15" s="30">
        <v>14</v>
      </c>
      <c r="O15" s="30">
        <v>15</v>
      </c>
      <c r="P15" s="30">
        <v>16</v>
      </c>
      <c r="Q15" s="30">
        <v>17</v>
      </c>
    </row>
    <row r="16" spans="1:17" ht="12.75">
      <c r="A16" s="31">
        <v>1</v>
      </c>
      <c r="B16" s="8"/>
      <c r="C16" s="76" t="s">
        <v>75</v>
      </c>
      <c r="D16" s="8"/>
      <c r="E16" s="8"/>
      <c r="F16" s="1"/>
      <c r="G16" s="1"/>
      <c r="H16" s="1"/>
      <c r="I16" s="31"/>
      <c r="J16" s="43"/>
      <c r="K16" s="1"/>
      <c r="L16" s="12"/>
      <c r="M16" s="12"/>
      <c r="N16" s="12"/>
      <c r="O16" s="12"/>
      <c r="P16" s="12"/>
      <c r="Q16" s="12"/>
    </row>
    <row r="17" spans="1:17" ht="51">
      <c r="A17" s="2">
        <v>2</v>
      </c>
      <c r="B17" s="9"/>
      <c r="C17" s="79" t="s">
        <v>154</v>
      </c>
      <c r="D17" s="9"/>
      <c r="E17" s="9" t="s">
        <v>1</v>
      </c>
      <c r="F17" s="4">
        <v>125</v>
      </c>
      <c r="G17" s="82"/>
      <c r="H17" s="83"/>
      <c r="I17" s="82">
        <f>ROUND(G17*H17,2)</f>
        <v>0</v>
      </c>
      <c r="J17" s="84"/>
      <c r="K17" s="82"/>
      <c r="L17" s="82"/>
      <c r="M17" s="82">
        <f>F17*G17</f>
        <v>0</v>
      </c>
      <c r="N17" s="82">
        <f>F17*I17</f>
        <v>0</v>
      </c>
      <c r="O17" s="82">
        <f>F17*J17</f>
        <v>0</v>
      </c>
      <c r="P17" s="82">
        <f>F17*K17</f>
        <v>0</v>
      </c>
      <c r="Q17" s="82">
        <f>SUM(N17:P17)</f>
        <v>0</v>
      </c>
    </row>
    <row r="18" spans="1:17" ht="12.75">
      <c r="A18" s="2">
        <v>3</v>
      </c>
      <c r="B18" s="9"/>
      <c r="C18" s="79" t="s">
        <v>155</v>
      </c>
      <c r="D18" s="9"/>
      <c r="E18" s="9" t="s">
        <v>1</v>
      </c>
      <c r="F18" s="4">
        <v>222</v>
      </c>
      <c r="G18" s="82"/>
      <c r="H18" s="83"/>
      <c r="I18" s="82">
        <f>ROUND(G18*H18,2)</f>
        <v>0</v>
      </c>
      <c r="J18" s="84"/>
      <c r="K18" s="82"/>
      <c r="L18" s="82"/>
      <c r="M18" s="82">
        <f>F18*G18</f>
        <v>0</v>
      </c>
      <c r="N18" s="82">
        <f>F18*I18</f>
        <v>0</v>
      </c>
      <c r="O18" s="82">
        <f>F18*J18</f>
        <v>0</v>
      </c>
      <c r="P18" s="82">
        <f>F18*K18</f>
        <v>0</v>
      </c>
      <c r="Q18" s="82">
        <f>SUM(N18:P18)</f>
        <v>0</v>
      </c>
    </row>
    <row r="19" spans="1:17" ht="25.5">
      <c r="A19" s="31">
        <v>4</v>
      </c>
      <c r="B19" s="9"/>
      <c r="C19" s="79" t="s">
        <v>235</v>
      </c>
      <c r="D19" s="9"/>
      <c r="E19" s="9" t="s">
        <v>1</v>
      </c>
      <c r="F19" s="4" t="s">
        <v>233</v>
      </c>
      <c r="G19" s="82"/>
      <c r="H19" s="83"/>
      <c r="I19" s="82">
        <f>ROUND(G19*H19,2)</f>
        <v>0</v>
      </c>
      <c r="J19" s="84"/>
      <c r="K19" s="82"/>
      <c r="L19" s="82"/>
      <c r="M19" s="82">
        <f>F19*G19</f>
        <v>0</v>
      </c>
      <c r="N19" s="82">
        <f>F19*I19</f>
        <v>0</v>
      </c>
      <c r="O19" s="82">
        <f>F19*J19</f>
        <v>0</v>
      </c>
      <c r="P19" s="82">
        <f>F19*K19</f>
        <v>0</v>
      </c>
      <c r="Q19" s="82">
        <f>SUM(N19:P19)</f>
        <v>0</v>
      </c>
    </row>
    <row r="20" spans="1:17" ht="12.75">
      <c r="A20" s="2">
        <v>5</v>
      </c>
      <c r="B20" s="8"/>
      <c r="C20" s="79" t="s">
        <v>195</v>
      </c>
      <c r="D20" s="9"/>
      <c r="E20" s="9" t="s">
        <v>1</v>
      </c>
      <c r="F20" s="4" t="s">
        <v>234</v>
      </c>
      <c r="G20" s="82"/>
      <c r="H20" s="83"/>
      <c r="I20" s="82">
        <f>ROUND(G20*H20,2)</f>
        <v>0</v>
      </c>
      <c r="J20" s="84"/>
      <c r="K20" s="82"/>
      <c r="L20" s="82"/>
      <c r="M20" s="82">
        <f>F20*G20</f>
        <v>0</v>
      </c>
      <c r="N20" s="82">
        <f>F20*I20</f>
        <v>0</v>
      </c>
      <c r="O20" s="82">
        <f>F20*J20</f>
        <v>0</v>
      </c>
      <c r="P20" s="82">
        <f>F20*K20</f>
        <v>0</v>
      </c>
      <c r="Q20" s="82">
        <f>SUM(N20:P20)</f>
        <v>0</v>
      </c>
    </row>
    <row r="21" spans="1:17" ht="38.25">
      <c r="A21" s="2">
        <v>6</v>
      </c>
      <c r="B21" s="8"/>
      <c r="C21" s="79" t="s">
        <v>158</v>
      </c>
      <c r="D21" s="9"/>
      <c r="E21" s="9" t="s">
        <v>1</v>
      </c>
      <c r="F21" s="4">
        <v>2172</v>
      </c>
      <c r="G21" s="82"/>
      <c r="H21" s="83"/>
      <c r="I21" s="82">
        <f>ROUND(G21*H21,2)</f>
        <v>0</v>
      </c>
      <c r="J21" s="84"/>
      <c r="K21" s="82"/>
      <c r="L21" s="82"/>
      <c r="M21" s="82">
        <f>F21*G21</f>
        <v>0</v>
      </c>
      <c r="N21" s="82">
        <f>F21*I21</f>
        <v>0</v>
      </c>
      <c r="O21" s="82">
        <f>F21*J21</f>
        <v>0</v>
      </c>
      <c r="P21" s="82">
        <f>F21*K21</f>
        <v>0</v>
      </c>
      <c r="Q21" s="82">
        <f>SUM(N21:P21)</f>
        <v>0</v>
      </c>
    </row>
    <row r="22" spans="1:17" ht="12.75">
      <c r="A22" s="31">
        <v>7</v>
      </c>
      <c r="B22" s="9"/>
      <c r="C22" s="40"/>
      <c r="D22" s="31"/>
      <c r="E22" s="31"/>
      <c r="F22" s="12"/>
      <c r="G22" s="1"/>
      <c r="H22" s="12"/>
      <c r="I22" s="12"/>
      <c r="J22" s="96"/>
      <c r="K22" s="1"/>
      <c r="L22" s="12"/>
      <c r="M22" s="12"/>
      <c r="N22" s="12"/>
      <c r="O22" s="12"/>
      <c r="P22" s="12"/>
      <c r="Q22" s="12"/>
    </row>
    <row r="23" spans="1:17" ht="12.75">
      <c r="A23" s="2"/>
      <c r="B23" s="2"/>
      <c r="C23" s="171" t="s">
        <v>9</v>
      </c>
      <c r="D23" s="171"/>
      <c r="E23" s="171"/>
      <c r="F23" s="171"/>
      <c r="G23" s="171"/>
      <c r="H23" s="171"/>
      <c r="I23" s="171"/>
      <c r="J23" s="171"/>
      <c r="K23" s="171"/>
      <c r="L23" s="171"/>
      <c r="M23" s="4">
        <f>SUM(M16:M22)</f>
        <v>0</v>
      </c>
      <c r="N23" s="4">
        <f>SUM(N16:N22)</f>
        <v>0</v>
      </c>
      <c r="O23" s="4">
        <f>SUM(O16:O22)</f>
        <v>0</v>
      </c>
      <c r="P23" s="4">
        <f>SUM(P16:P22)</f>
        <v>0</v>
      </c>
      <c r="Q23" s="4">
        <f>SUM(Q16:Q22)</f>
        <v>0</v>
      </c>
    </row>
    <row r="24" spans="1:17" ht="12.75">
      <c r="A24" s="2"/>
      <c r="B24" s="2"/>
      <c r="C24" s="171" t="s">
        <v>96</v>
      </c>
      <c r="D24" s="171"/>
      <c r="E24" s="171"/>
      <c r="F24" s="171"/>
      <c r="G24" s="171"/>
      <c r="H24" s="171"/>
      <c r="I24" s="171"/>
      <c r="J24" s="171"/>
      <c r="K24" s="171"/>
      <c r="L24" s="171"/>
      <c r="M24" s="4"/>
      <c r="N24" s="37"/>
      <c r="O24" s="10">
        <f>ROUND(O23*0,2)</f>
        <v>0</v>
      </c>
      <c r="P24" s="3"/>
      <c r="Q24" s="2"/>
    </row>
    <row r="25" spans="1:17" ht="12.75">
      <c r="A25" s="2"/>
      <c r="B25" s="2"/>
      <c r="C25" s="172" t="s">
        <v>10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0">
        <f>SUM(M23)</f>
        <v>0</v>
      </c>
      <c r="N25" s="7">
        <f>N23</f>
        <v>0</v>
      </c>
      <c r="O25" s="7">
        <f>SUM(O23:O24)</f>
        <v>0</v>
      </c>
      <c r="P25" s="7">
        <f>SUM(P23)</f>
        <v>0</v>
      </c>
      <c r="Q25" s="7">
        <f>SUM(N25:P25)</f>
        <v>0</v>
      </c>
    </row>
    <row r="26" spans="1:17" ht="12.7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ht="12.7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5" t="s">
        <v>7</v>
      </c>
      <c r="O27" s="32" t="s">
        <v>48</v>
      </c>
      <c r="P27" s="32"/>
      <c r="Q27" s="32">
        <f>Q25</f>
        <v>0</v>
      </c>
    </row>
    <row r="28" spans="1:17" ht="12.7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12.7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7" ht="12.75">
      <c r="A30" s="168" t="s">
        <v>41</v>
      </c>
      <c r="B30" s="168"/>
      <c r="C30" s="170"/>
      <c r="D30" s="170"/>
      <c r="E30" s="170"/>
      <c r="F30" s="170"/>
      <c r="G30" s="168"/>
      <c r="H30" s="168"/>
      <c r="I30" s="168"/>
      <c r="J30" s="168"/>
      <c r="K30" s="168"/>
      <c r="L30" s="168"/>
      <c r="M30" s="175"/>
      <c r="N30" s="175"/>
      <c r="O30" s="175"/>
      <c r="P30" s="175"/>
      <c r="Q30" s="175"/>
    </row>
    <row r="31" spans="1:17" ht="12.75">
      <c r="A31" s="168"/>
      <c r="B31" s="168"/>
      <c r="C31" s="169" t="s">
        <v>42</v>
      </c>
      <c r="D31" s="169"/>
      <c r="E31" s="169"/>
      <c r="F31" s="169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1:17" ht="12.75">
      <c r="A32" s="13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2.75">
      <c r="A33" s="13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12.75">
      <c r="A34" s="13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2.75">
      <c r="A35" s="13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12.75">
      <c r="A36" s="13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</sheetData>
  <sheetProtection/>
  <mergeCells count="39">
    <mergeCell ref="A1:Q1"/>
    <mergeCell ref="C2:P2"/>
    <mergeCell ref="A3:Q3"/>
    <mergeCell ref="A4:Q4"/>
    <mergeCell ref="A5:B5"/>
    <mergeCell ref="C5:P5"/>
    <mergeCell ref="A6:B6"/>
    <mergeCell ref="C6:P6"/>
    <mergeCell ref="A7:B7"/>
    <mergeCell ref="C7:I7"/>
    <mergeCell ref="J7:K7"/>
    <mergeCell ref="L7:Q7"/>
    <mergeCell ref="C23:L23"/>
    <mergeCell ref="C24:L24"/>
    <mergeCell ref="A8:B8"/>
    <mergeCell ref="C8:Q8"/>
    <mergeCell ref="A9:B9"/>
    <mergeCell ref="D9:F9"/>
    <mergeCell ref="G9:I9"/>
    <mergeCell ref="J9:M9"/>
    <mergeCell ref="N9:O9"/>
    <mergeCell ref="A10:J10"/>
    <mergeCell ref="K10:L10"/>
    <mergeCell ref="O10:Q10"/>
    <mergeCell ref="G11:L11"/>
    <mergeCell ref="A29:Q29"/>
    <mergeCell ref="A30:B30"/>
    <mergeCell ref="C30:F30"/>
    <mergeCell ref="G30:I30"/>
    <mergeCell ref="J30:L30"/>
    <mergeCell ref="M30:Q30"/>
    <mergeCell ref="C25:L25"/>
    <mergeCell ref="A26:Q26"/>
    <mergeCell ref="A27:M27"/>
    <mergeCell ref="A28:Q28"/>
    <mergeCell ref="A31:B31"/>
    <mergeCell ref="C31:F31"/>
    <mergeCell ref="G31:L31"/>
    <mergeCell ref="M31:Q3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51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.00390625" style="44" customWidth="1"/>
    <col min="2" max="2" width="12.00390625" style="44" customWidth="1"/>
    <col min="3" max="3" width="30.75390625" style="44" customWidth="1"/>
    <col min="4" max="4" width="10.375" style="44" customWidth="1"/>
    <col min="5" max="6" width="10.625" style="44" customWidth="1"/>
    <col min="7" max="7" width="10.25390625" style="44" customWidth="1"/>
    <col min="8" max="8" width="9.625" style="44" customWidth="1"/>
    <col min="9" max="9" width="9.125" style="44" customWidth="1"/>
    <col min="10" max="12" width="9.625" style="44" bestFit="1" customWidth="1"/>
    <col min="13" max="15" width="9.125" style="44" customWidth="1"/>
    <col min="16" max="16" width="9.625" style="44" bestFit="1" customWidth="1"/>
    <col min="17" max="16384" width="9.125" style="44" customWidth="1"/>
  </cols>
  <sheetData>
    <row r="1" spans="1:8" ht="19.5" customHeight="1">
      <c r="A1" s="165" t="s">
        <v>50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5" t="s">
        <v>51</v>
      </c>
      <c r="B2" s="165"/>
      <c r="C2" s="165"/>
      <c r="D2" s="165"/>
      <c r="E2" s="165"/>
      <c r="F2" s="165"/>
      <c r="G2" s="165"/>
      <c r="H2" s="165"/>
    </row>
    <row r="3" spans="1:8" ht="15.75">
      <c r="A3" s="166" t="str">
        <f>C7</f>
        <v>SAT (Jaunatnes iela - Kaijas iela)</v>
      </c>
      <c r="B3" s="166"/>
      <c r="C3" s="166"/>
      <c r="D3" s="166"/>
      <c r="E3" s="166"/>
      <c r="F3" s="166"/>
      <c r="G3" s="166"/>
      <c r="H3" s="166"/>
    </row>
    <row r="4" spans="1:8" ht="12.75">
      <c r="A4" s="167" t="s">
        <v>12</v>
      </c>
      <c r="B4" s="167"/>
      <c r="C4" s="167"/>
      <c r="D4" s="167"/>
      <c r="E4" s="167"/>
      <c r="F4" s="167"/>
      <c r="G4" s="167"/>
      <c r="H4" s="167"/>
    </row>
    <row r="5" spans="1:8" ht="12.75">
      <c r="A5" s="98"/>
      <c r="B5" s="98"/>
      <c r="C5" s="98"/>
      <c r="D5" s="98"/>
      <c r="E5" s="98"/>
      <c r="F5" s="98"/>
      <c r="G5" s="98"/>
      <c r="H5" s="98"/>
    </row>
    <row r="6" spans="1:8" ht="25.5" customHeight="1">
      <c r="A6" s="105" t="s">
        <v>13</v>
      </c>
      <c r="B6" s="105"/>
      <c r="C6" s="164" t="s">
        <v>93</v>
      </c>
      <c r="D6" s="164"/>
      <c r="E6" s="164"/>
      <c r="F6" s="164"/>
      <c r="G6" s="164"/>
      <c r="H6" s="164"/>
    </row>
    <row r="7" spans="1:8" ht="12.75">
      <c r="A7" s="105" t="s">
        <v>52</v>
      </c>
      <c r="B7" s="105"/>
      <c r="C7" s="151" t="s">
        <v>108</v>
      </c>
      <c r="D7" s="151"/>
      <c r="E7" s="151"/>
      <c r="F7" s="151"/>
      <c r="G7" s="151"/>
      <c r="H7" s="151"/>
    </row>
    <row r="8" spans="1:8" ht="12.75">
      <c r="A8" s="98"/>
      <c r="B8" s="98"/>
      <c r="C8" s="147"/>
      <c r="D8" s="147"/>
      <c r="E8" s="147"/>
      <c r="F8" s="147"/>
      <c r="G8" s="147"/>
      <c r="H8" s="147"/>
    </row>
    <row r="9" spans="1:8" ht="12.75">
      <c r="A9" s="105" t="s">
        <v>15</v>
      </c>
      <c r="B9" s="105"/>
      <c r="C9" s="147" t="str">
        <f>Koptāme!C6</f>
        <v>Sigulda, Siguldas novads, Latvija</v>
      </c>
      <c r="D9" s="147"/>
      <c r="E9" s="147"/>
      <c r="F9" s="147"/>
      <c r="G9" s="147"/>
      <c r="H9" s="147"/>
    </row>
    <row r="10" spans="1:8" s="46" customFormat="1" ht="15.75" customHeight="1">
      <c r="A10" s="105" t="s">
        <v>16</v>
      </c>
      <c r="B10" s="105"/>
      <c r="C10" s="126"/>
      <c r="D10" s="126"/>
      <c r="E10" s="126"/>
      <c r="F10" s="126"/>
      <c r="G10" s="126"/>
      <c r="H10" s="126"/>
    </row>
    <row r="11" spans="1:8" s="46" customFormat="1" ht="15.75" customHeight="1">
      <c r="A11" s="108" t="s">
        <v>85</v>
      </c>
      <c r="B11" s="108"/>
      <c r="C11" s="108"/>
      <c r="D11" s="108"/>
      <c r="E11" s="108"/>
      <c r="F11" s="152">
        <f>D28</f>
        <v>0</v>
      </c>
      <c r="G11" s="153"/>
      <c r="H11" s="153"/>
    </row>
    <row r="12" spans="1:8" s="46" customFormat="1" ht="15.75" customHeight="1">
      <c r="A12" s="108" t="s">
        <v>53</v>
      </c>
      <c r="B12" s="108"/>
      <c r="C12" s="108"/>
      <c r="D12" s="108"/>
      <c r="E12" s="108"/>
      <c r="F12" s="162">
        <f>H23</f>
        <v>0</v>
      </c>
      <c r="G12" s="163"/>
      <c r="H12" s="163"/>
    </row>
    <row r="13" spans="1:8" s="46" customFormat="1" ht="15.75" customHeight="1">
      <c r="A13" s="108" t="s">
        <v>54</v>
      </c>
      <c r="B13" s="108"/>
      <c r="C13" s="108"/>
      <c r="D13" s="108"/>
      <c r="E13" s="47">
        <v>2014</v>
      </c>
      <c r="F13" s="45" t="s">
        <v>20</v>
      </c>
      <c r="G13" s="157"/>
      <c r="H13" s="157"/>
    </row>
    <row r="14" spans="1:8" s="46" customFormat="1" ht="15.75" customHeight="1" thickBot="1">
      <c r="A14" s="158"/>
      <c r="B14" s="158"/>
      <c r="C14" s="158"/>
      <c r="D14" s="158"/>
      <c r="E14" s="158"/>
      <c r="F14" s="158"/>
      <c r="G14" s="158"/>
      <c r="H14" s="158"/>
    </row>
    <row r="15" spans="1:8" s="46" customFormat="1" ht="15.75" customHeight="1" thickBot="1">
      <c r="A15" s="48" t="s">
        <v>55</v>
      </c>
      <c r="B15" s="48" t="s">
        <v>56</v>
      </c>
      <c r="C15" s="49"/>
      <c r="D15" s="48" t="s">
        <v>57</v>
      </c>
      <c r="E15" s="159" t="s">
        <v>58</v>
      </c>
      <c r="F15" s="160"/>
      <c r="G15" s="161"/>
      <c r="H15" s="49"/>
    </row>
    <row r="16" spans="1:8" s="46" customFormat="1" ht="15" customHeight="1">
      <c r="A16" s="50" t="s">
        <v>24</v>
      </c>
      <c r="B16" s="50" t="s">
        <v>57</v>
      </c>
      <c r="C16" s="50" t="s">
        <v>59</v>
      </c>
      <c r="D16" s="50" t="s">
        <v>4</v>
      </c>
      <c r="E16" s="51" t="s">
        <v>60</v>
      </c>
      <c r="F16" s="48" t="s">
        <v>61</v>
      </c>
      <c r="G16" s="51" t="s">
        <v>62</v>
      </c>
      <c r="H16" s="50" t="s">
        <v>33</v>
      </c>
    </row>
    <row r="17" spans="1:8" s="46" customFormat="1" ht="15" customHeight="1">
      <c r="A17" s="50" t="s">
        <v>8</v>
      </c>
      <c r="B17" s="50" t="s">
        <v>55</v>
      </c>
      <c r="C17" s="50" t="s">
        <v>63</v>
      </c>
      <c r="D17" s="50" t="s">
        <v>48</v>
      </c>
      <c r="E17" s="52" t="s">
        <v>64</v>
      </c>
      <c r="F17" s="50" t="s">
        <v>48</v>
      </c>
      <c r="G17" s="52" t="s">
        <v>65</v>
      </c>
      <c r="H17" s="50" t="s">
        <v>66</v>
      </c>
    </row>
    <row r="18" spans="1:8" s="46" customFormat="1" ht="15.75" customHeight="1" thickBot="1">
      <c r="A18" s="53"/>
      <c r="B18" s="53"/>
      <c r="C18" s="53"/>
      <c r="D18" s="53"/>
      <c r="E18" s="54" t="s">
        <v>48</v>
      </c>
      <c r="F18" s="53"/>
      <c r="G18" s="54" t="s">
        <v>48</v>
      </c>
      <c r="H18" s="53" t="s">
        <v>67</v>
      </c>
    </row>
    <row r="19" spans="1:8" s="46" customFormat="1" ht="12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</row>
    <row r="20" spans="1:8" s="46" customFormat="1" ht="54.75" customHeight="1">
      <c r="A20" s="90">
        <v>1</v>
      </c>
      <c r="B20" s="91" t="s">
        <v>68</v>
      </c>
      <c r="C20" s="92" t="s">
        <v>97</v>
      </c>
      <c r="D20" s="93">
        <f>'C.v. montāža + zemes d.-1'!Q56</f>
        <v>0</v>
      </c>
      <c r="E20" s="93">
        <f>'C.v. montāža + zemes d.-1'!N56</f>
        <v>0</v>
      </c>
      <c r="F20" s="93">
        <f>'C.v. montāža + zemes d.-1'!O56</f>
        <v>0</v>
      </c>
      <c r="G20" s="93">
        <f>'C.v. montāža + zemes d.-1'!P56</f>
        <v>0</v>
      </c>
      <c r="H20" s="93">
        <f>'C.v. montāža + zemes d.-1'!M56</f>
        <v>0</v>
      </c>
    </row>
    <row r="21" spans="1:8" s="46" customFormat="1" ht="39.75" customHeight="1">
      <c r="A21" s="90">
        <f>A20+1</f>
        <v>2</v>
      </c>
      <c r="B21" s="91" t="s">
        <v>70</v>
      </c>
      <c r="C21" s="92" t="s">
        <v>69</v>
      </c>
      <c r="D21" s="93">
        <f>'C.v. montāža + zemes d.-1'!Q56</f>
        <v>0</v>
      </c>
      <c r="E21" s="93">
        <f>'Demontāža-1'!N29</f>
        <v>0</v>
      </c>
      <c r="F21" s="93">
        <f>'Demontāža-1'!O29</f>
        <v>0</v>
      </c>
      <c r="G21" s="93">
        <f>'Demontāža-1'!P29</f>
        <v>0</v>
      </c>
      <c r="H21" s="93">
        <f>'Demontāža-1'!M29</f>
        <v>0</v>
      </c>
    </row>
    <row r="22" spans="1:8" s="46" customFormat="1" ht="54" customHeight="1">
      <c r="A22" s="90">
        <f>A21+1</f>
        <v>3</v>
      </c>
      <c r="B22" s="91" t="s">
        <v>72</v>
      </c>
      <c r="C22" s="94" t="s">
        <v>75</v>
      </c>
      <c r="D22" s="93">
        <f>'Labiekārtošana-1'!Q27</f>
        <v>0</v>
      </c>
      <c r="E22" s="93">
        <f>'Labiekārtošana-1'!N27</f>
        <v>0</v>
      </c>
      <c r="F22" s="93">
        <f>'Labiekārtošana-1'!O27</f>
        <v>0</v>
      </c>
      <c r="G22" s="93">
        <f>'Labiekārtošana-1'!P27</f>
        <v>0</v>
      </c>
      <c r="H22" s="93">
        <f>'Labiekārtošana-1'!M27</f>
        <v>0</v>
      </c>
    </row>
    <row r="23" spans="1:8" s="46" customFormat="1" ht="12.75">
      <c r="A23" s="86"/>
      <c r="B23" s="87"/>
      <c r="C23" s="88" t="s">
        <v>9</v>
      </c>
      <c r="D23" s="89">
        <f>SUM(D20:D22)</f>
        <v>0</v>
      </c>
      <c r="E23" s="89">
        <f>SUM(E20:E22)</f>
        <v>0</v>
      </c>
      <c r="F23" s="89">
        <f>SUM(F20:F22)</f>
        <v>0</v>
      </c>
      <c r="G23" s="89">
        <f>SUM(G20:G22)</f>
        <v>0</v>
      </c>
      <c r="H23" s="95">
        <f>SUM(H20:H22)</f>
        <v>0</v>
      </c>
    </row>
    <row r="24" spans="1:8" s="46" customFormat="1" ht="12.75">
      <c r="A24" s="154" t="s">
        <v>98</v>
      </c>
      <c r="B24" s="155"/>
      <c r="C24" s="156"/>
      <c r="D24" s="56">
        <f>ROUND(D23*0%,2)</f>
        <v>0</v>
      </c>
      <c r="E24" s="107"/>
      <c r="F24" s="107"/>
      <c r="G24" s="107"/>
      <c r="H24" s="107"/>
    </row>
    <row r="25" spans="1:8" s="46" customFormat="1" ht="12.75">
      <c r="A25" s="57"/>
      <c r="B25" s="58"/>
      <c r="C25" s="59" t="s">
        <v>74</v>
      </c>
      <c r="D25" s="56"/>
      <c r="E25" s="107"/>
      <c r="F25" s="107"/>
      <c r="G25" s="107"/>
      <c r="H25" s="107"/>
    </row>
    <row r="26" spans="1:8" s="46" customFormat="1" ht="12.75">
      <c r="A26" s="57"/>
      <c r="B26" s="58"/>
      <c r="C26" s="59" t="s">
        <v>99</v>
      </c>
      <c r="D26" s="56">
        <f>ROUND(D23*0%,2)</f>
        <v>0</v>
      </c>
      <c r="E26" s="107"/>
      <c r="F26" s="107"/>
      <c r="G26" s="107"/>
      <c r="H26" s="107"/>
    </row>
    <row r="27" spans="1:8" s="46" customFormat="1" ht="12.75">
      <c r="A27" s="154" t="s">
        <v>86</v>
      </c>
      <c r="B27" s="155"/>
      <c r="C27" s="156"/>
      <c r="D27" s="60">
        <f>ROUND(E23*0.2359,2)</f>
        <v>0</v>
      </c>
      <c r="E27" s="107"/>
      <c r="F27" s="107"/>
      <c r="G27" s="107"/>
      <c r="H27" s="107"/>
    </row>
    <row r="28" spans="1:16" s="46" customFormat="1" ht="12.75">
      <c r="A28" s="154" t="s">
        <v>92</v>
      </c>
      <c r="B28" s="155"/>
      <c r="C28" s="156"/>
      <c r="D28" s="60">
        <f>D23+D24+D26+D27</f>
        <v>0</v>
      </c>
      <c r="E28" s="107"/>
      <c r="F28" s="107"/>
      <c r="G28" s="107"/>
      <c r="H28" s="107"/>
      <c r="J28" s="61"/>
      <c r="K28" s="61"/>
      <c r="L28" s="55"/>
      <c r="P28" s="55"/>
    </row>
    <row r="29" spans="1:12" s="46" customFormat="1" ht="12.75" customHeight="1">
      <c r="A29" s="62"/>
      <c r="B29" s="62"/>
      <c r="C29" s="62"/>
      <c r="D29" s="62"/>
      <c r="E29" s="62"/>
      <c r="F29" s="62"/>
      <c r="G29" s="62"/>
      <c r="H29" s="62"/>
      <c r="L29" s="61"/>
    </row>
    <row r="30" spans="1:8" s="46" customFormat="1" ht="12.75" customHeight="1">
      <c r="A30" s="62"/>
      <c r="B30" s="62"/>
      <c r="C30" s="62"/>
      <c r="D30" s="63"/>
      <c r="E30" s="62"/>
      <c r="F30" s="62"/>
      <c r="G30" s="62"/>
      <c r="H30" s="62"/>
    </row>
    <row r="31" spans="1:8" s="46" customFormat="1" ht="12.75" customHeight="1">
      <c r="A31" s="62"/>
      <c r="B31" s="62"/>
      <c r="C31" s="62"/>
      <c r="D31" s="62"/>
      <c r="E31" s="62"/>
      <c r="F31" s="62"/>
      <c r="G31" s="62"/>
      <c r="H31" s="62"/>
    </row>
    <row r="32" spans="1:8" s="65" customFormat="1" ht="14.25">
      <c r="A32" s="64"/>
      <c r="C32" s="66" t="s">
        <v>100</v>
      </c>
      <c r="D32" s="66"/>
      <c r="E32" s="66"/>
      <c r="F32" s="66"/>
      <c r="G32" s="67"/>
      <c r="H32" s="67"/>
    </row>
    <row r="33" spans="1:8" s="65" customFormat="1" ht="14.25">
      <c r="A33" s="64"/>
      <c r="C33" s="67"/>
      <c r="D33" s="67"/>
      <c r="E33" s="68"/>
      <c r="F33" s="67"/>
      <c r="G33" s="67"/>
      <c r="H33" s="67"/>
    </row>
    <row r="34" spans="1:8" s="65" customFormat="1" ht="14.25">
      <c r="A34" s="64"/>
      <c r="C34" s="67"/>
      <c r="D34" s="67"/>
      <c r="E34" s="67"/>
      <c r="F34" s="67"/>
      <c r="G34" s="67"/>
      <c r="H34" s="67"/>
    </row>
    <row r="35" spans="1:8" s="65" customFormat="1" ht="14.25">
      <c r="A35" s="64"/>
      <c r="C35" s="66"/>
      <c r="D35" s="66"/>
      <c r="E35" s="66"/>
      <c r="F35" s="66"/>
      <c r="G35" s="67"/>
      <c r="H35" s="67"/>
    </row>
    <row r="36" spans="1:8" s="65" customFormat="1" ht="14.25">
      <c r="A36" s="64"/>
      <c r="C36" s="66" t="s">
        <v>237</v>
      </c>
      <c r="D36" s="67"/>
      <c r="E36" s="67"/>
      <c r="F36" s="67"/>
      <c r="G36" s="67"/>
      <c r="H36" s="67"/>
    </row>
    <row r="37" spans="1:8" s="65" customFormat="1" ht="14.25">
      <c r="A37" s="64"/>
      <c r="C37" s="67"/>
      <c r="D37" s="67"/>
      <c r="E37" s="67"/>
      <c r="F37" s="67"/>
      <c r="G37" s="67"/>
      <c r="H37" s="67"/>
    </row>
    <row r="38" spans="1:8" s="65" customFormat="1" ht="14.25">
      <c r="A38" s="64"/>
      <c r="C38" s="66"/>
      <c r="D38" s="67"/>
      <c r="E38" s="67"/>
      <c r="F38" s="67"/>
      <c r="G38" s="67"/>
      <c r="H38" s="67"/>
    </row>
    <row r="39" spans="1:8" s="65" customFormat="1" ht="14.25">
      <c r="A39" s="64"/>
      <c r="C39" s="67"/>
      <c r="D39" s="67"/>
      <c r="E39" s="67"/>
      <c r="F39" s="67"/>
      <c r="G39" s="67"/>
      <c r="H39" s="67"/>
    </row>
    <row r="40" spans="1:7" s="65" customFormat="1" ht="14.25">
      <c r="A40" s="64"/>
      <c r="C40" s="67"/>
      <c r="D40" s="67"/>
      <c r="E40" s="67"/>
      <c r="F40" s="67"/>
      <c r="G40" s="67"/>
    </row>
    <row r="41" spans="1:8" s="65" customFormat="1" ht="14.25">
      <c r="A41" s="64"/>
      <c r="C41" s="66"/>
      <c r="D41" s="66"/>
      <c r="E41" s="69"/>
      <c r="F41" s="69"/>
      <c r="G41" s="69"/>
      <c r="H41" s="69"/>
    </row>
    <row r="42" spans="1:8" s="65" customFormat="1" ht="14.25">
      <c r="A42" s="64"/>
      <c r="C42" s="66"/>
      <c r="D42" s="66"/>
      <c r="E42" s="66"/>
      <c r="F42" s="66"/>
      <c r="G42" s="67"/>
      <c r="H42" s="67"/>
    </row>
    <row r="43" spans="1:8" s="65" customFormat="1" ht="14.25">
      <c r="A43" s="64"/>
      <c r="C43" s="66"/>
      <c r="D43" s="66"/>
      <c r="E43" s="66"/>
      <c r="F43" s="66"/>
      <c r="G43" s="67"/>
      <c r="H43" s="67"/>
    </row>
    <row r="44" spans="1:8" s="65" customFormat="1" ht="14.25">
      <c r="A44" s="64"/>
      <c r="C44" s="67"/>
      <c r="D44" s="67"/>
      <c r="E44" s="66"/>
      <c r="F44" s="66"/>
      <c r="G44" s="67"/>
      <c r="H44" s="67"/>
    </row>
    <row r="45" spans="1:8" s="65" customFormat="1" ht="14.25">
      <c r="A45" s="64"/>
      <c r="C45" s="66"/>
      <c r="D45" s="66"/>
      <c r="E45" s="66"/>
      <c r="F45" s="66"/>
      <c r="G45" s="67"/>
      <c r="H45" s="67"/>
    </row>
    <row r="46" spans="1:8" s="65" customFormat="1" ht="14.25">
      <c r="A46" s="64"/>
      <c r="D46" s="67"/>
      <c r="E46" s="67"/>
      <c r="F46" s="67"/>
      <c r="G46" s="67"/>
      <c r="H46" s="67"/>
    </row>
    <row r="47" spans="1:8" s="65" customFormat="1" ht="14.25">
      <c r="A47" s="64"/>
      <c r="C47" s="67"/>
      <c r="D47" s="67"/>
      <c r="E47" s="67"/>
      <c r="F47" s="67"/>
      <c r="G47" s="67"/>
      <c r="H47" s="67"/>
    </row>
    <row r="48" spans="1:8" s="65" customFormat="1" ht="14.25">
      <c r="A48" s="64"/>
      <c r="C48" s="66"/>
      <c r="D48" s="67"/>
      <c r="E48" s="67"/>
      <c r="F48" s="67"/>
      <c r="G48" s="67"/>
      <c r="H48" s="67"/>
    </row>
    <row r="49" spans="1:8" s="46" customFormat="1" ht="15" customHeight="1">
      <c r="A49" s="62"/>
      <c r="B49" s="62"/>
      <c r="C49" s="62"/>
      <c r="D49" s="62"/>
      <c r="E49" s="62"/>
      <c r="F49" s="62"/>
      <c r="G49" s="62"/>
      <c r="H49" s="62"/>
    </row>
    <row r="50" spans="1:8" s="46" customFormat="1" ht="15" customHeight="1">
      <c r="A50" s="62"/>
      <c r="B50" s="62"/>
      <c r="C50" s="62"/>
      <c r="D50" s="62"/>
      <c r="E50" s="62"/>
      <c r="F50" s="62"/>
      <c r="G50" s="62"/>
      <c r="H50" s="62"/>
    </row>
    <row r="51" spans="1:8" ht="12.75" customHeight="1">
      <c r="A51" s="62"/>
      <c r="B51" s="62"/>
      <c r="C51" s="62"/>
      <c r="D51" s="62"/>
      <c r="E51" s="62"/>
      <c r="F51" s="62"/>
      <c r="G51" s="62"/>
      <c r="H51" s="62"/>
    </row>
  </sheetData>
  <sheetProtection/>
  <mergeCells count="27">
    <mergeCell ref="A5:H5"/>
    <mergeCell ref="A6:B6"/>
    <mergeCell ref="C6:H6"/>
    <mergeCell ref="A1:H1"/>
    <mergeCell ref="A2:H2"/>
    <mergeCell ref="A3:H3"/>
    <mergeCell ref="A4:H4"/>
    <mergeCell ref="A12:E12"/>
    <mergeCell ref="F12:H12"/>
    <mergeCell ref="A7:B7"/>
    <mergeCell ref="C7:H7"/>
    <mergeCell ref="A8:B8"/>
    <mergeCell ref="C8:H8"/>
    <mergeCell ref="A9:B9"/>
    <mergeCell ref="C9:H9"/>
    <mergeCell ref="A10:B10"/>
    <mergeCell ref="C10:H10"/>
    <mergeCell ref="A11:E11"/>
    <mergeCell ref="F11:H11"/>
    <mergeCell ref="A24:C24"/>
    <mergeCell ref="E24:H28"/>
    <mergeCell ref="A27:C27"/>
    <mergeCell ref="A28:C28"/>
    <mergeCell ref="A13:D13"/>
    <mergeCell ref="G13:H13"/>
    <mergeCell ref="A14:H14"/>
    <mergeCell ref="E15:G15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139"/>
  <sheetViews>
    <sheetView zoomScale="115" zoomScaleNormal="115" zoomScalePageLayoutView="0" workbookViewId="0" topLeftCell="A13">
      <selection activeCell="F31" sqref="F31"/>
    </sheetView>
  </sheetViews>
  <sheetFormatPr defaultColWidth="9.00390625" defaultRowHeight="12.75"/>
  <cols>
    <col min="1" max="1" width="4.375" style="39" customWidth="1"/>
    <col min="2" max="2" width="10.625" style="39" customWidth="1"/>
    <col min="3" max="3" width="27.625" style="39" customWidth="1"/>
    <col min="4" max="5" width="6.25390625" style="39" customWidth="1"/>
    <col min="6" max="6" width="6.75390625" style="39" customWidth="1"/>
    <col min="7" max="7" width="6.25390625" style="39" customWidth="1"/>
    <col min="8" max="8" width="7.875" style="39" customWidth="1"/>
    <col min="9" max="9" width="6.375" style="39" customWidth="1"/>
    <col min="10" max="11" width="6.125" style="39" customWidth="1"/>
    <col min="12" max="12" width="6.625" style="39" customWidth="1"/>
    <col min="13" max="13" width="7.625" style="39" customWidth="1"/>
    <col min="14" max="14" width="7.375" style="39" customWidth="1"/>
    <col min="15" max="15" width="7.625" style="39" customWidth="1"/>
    <col min="16" max="16" width="8.00390625" style="39" customWidth="1"/>
    <col min="17" max="17" width="7.375" style="39" customWidth="1"/>
    <col min="18" max="16384" width="9.125" style="39" customWidth="1"/>
  </cols>
  <sheetData>
    <row r="1" spans="1:17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.75" customHeight="1">
      <c r="A2" s="188" t="s">
        <v>239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14.25">
      <c r="A3" s="33"/>
      <c r="B3" s="33"/>
      <c r="C3" s="189" t="str">
        <f>'KOPSAV.APR. 1'!C20</f>
        <v>Cauruļvadu montāža; zemes darbi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33"/>
    </row>
    <row r="4" spans="1:17" ht="12.75">
      <c r="A4" s="169" t="s">
        <v>12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ht="12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ht="12.75">
      <c r="A6" s="181" t="s">
        <v>13</v>
      </c>
      <c r="B6" s="181"/>
      <c r="C6" s="180" t="str">
        <f>'KOPSAV.APR. 1'!C6:H6</f>
        <v>Siguldas pilsētas CSS maģistrālo siltumtīklu rekonstrukcija 3. un 6. kvartālā (saskaņā ar Siguldas siltumapgādes attīstības plānu) Siguldā, Siguldas novadā. 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36"/>
    </row>
    <row r="7" spans="1:17" ht="12.75">
      <c r="A7" s="181" t="s">
        <v>14</v>
      </c>
      <c r="B7" s="181"/>
      <c r="C7" s="180" t="str">
        <f>'KOPSAV.APR. 1'!C7:H7</f>
        <v>SAT (Jaunatnes iela - Kaijas iela)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36"/>
    </row>
    <row r="8" spans="1:17" ht="15">
      <c r="A8" s="181" t="s">
        <v>15</v>
      </c>
      <c r="B8" s="181"/>
      <c r="C8" s="180" t="str">
        <f>'KOPSAV.APR. 1'!C9:H9</f>
        <v>Sigulda, Siguldas novads, Latvija</v>
      </c>
      <c r="D8" s="180"/>
      <c r="E8" s="180"/>
      <c r="F8" s="180"/>
      <c r="G8" s="180"/>
      <c r="H8" s="180"/>
      <c r="I8" s="180"/>
      <c r="J8" s="186"/>
      <c r="K8" s="186"/>
      <c r="L8" s="187"/>
      <c r="M8" s="187"/>
      <c r="N8" s="187"/>
      <c r="O8" s="187"/>
      <c r="P8" s="187"/>
      <c r="Q8" s="187"/>
    </row>
    <row r="9" spans="1:17" ht="12.75">
      <c r="A9" s="181" t="s">
        <v>16</v>
      </c>
      <c r="B9" s="181"/>
      <c r="C9" s="182">
        <f>'KOPSAV.APR. 1'!C10:H10</f>
        <v>0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ht="12.75">
      <c r="A10" s="181" t="s">
        <v>47</v>
      </c>
      <c r="B10" s="181"/>
      <c r="C10" s="16"/>
      <c r="D10" s="182" t="s">
        <v>87</v>
      </c>
      <c r="E10" s="182"/>
      <c r="F10" s="182"/>
      <c r="G10" s="183" t="s">
        <v>17</v>
      </c>
      <c r="H10" s="183"/>
      <c r="I10" s="183"/>
      <c r="J10" s="169" t="s">
        <v>18</v>
      </c>
      <c r="K10" s="169"/>
      <c r="L10" s="169"/>
      <c r="M10" s="169"/>
      <c r="N10" s="184">
        <f>Q58</f>
        <v>0</v>
      </c>
      <c r="O10" s="185"/>
      <c r="P10" s="13" t="s">
        <v>48</v>
      </c>
      <c r="Q10" s="14"/>
    </row>
    <row r="11" spans="1:17" ht="12.7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 t="s">
        <v>19</v>
      </c>
      <c r="L11" s="168"/>
      <c r="M11" s="17" t="s">
        <v>91</v>
      </c>
      <c r="N11" s="13" t="s">
        <v>20</v>
      </c>
      <c r="O11" s="180"/>
      <c r="P11" s="180"/>
      <c r="Q11" s="180"/>
    </row>
    <row r="12" spans="1:17" ht="13.5" thickBo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7" ht="13.5" thickBot="1">
      <c r="A13" s="18" t="s">
        <v>21</v>
      </c>
      <c r="B13" s="18"/>
      <c r="C13" s="19"/>
      <c r="D13" s="18" t="s">
        <v>102</v>
      </c>
      <c r="E13" s="20" t="s">
        <v>103</v>
      </c>
      <c r="F13" s="20" t="s">
        <v>3</v>
      </c>
      <c r="G13" s="177" t="s">
        <v>22</v>
      </c>
      <c r="H13" s="178"/>
      <c r="I13" s="178"/>
      <c r="J13" s="178"/>
      <c r="K13" s="178"/>
      <c r="L13" s="179"/>
      <c r="M13" s="21"/>
      <c r="N13" s="21"/>
      <c r="O13" s="21" t="s">
        <v>23</v>
      </c>
      <c r="P13" s="21" t="s">
        <v>4</v>
      </c>
      <c r="Q13" s="22" t="s">
        <v>48</v>
      </c>
    </row>
    <row r="14" spans="1:17" ht="12.75">
      <c r="A14" s="23" t="s">
        <v>24</v>
      </c>
      <c r="B14" s="23" t="s">
        <v>25</v>
      </c>
      <c r="C14" s="23" t="s">
        <v>26</v>
      </c>
      <c r="D14" s="23"/>
      <c r="E14" s="24" t="s">
        <v>5</v>
      </c>
      <c r="F14" s="24" t="s">
        <v>6</v>
      </c>
      <c r="G14" s="23" t="s">
        <v>27</v>
      </c>
      <c r="H14" s="18" t="s">
        <v>28</v>
      </c>
      <c r="I14" s="18" t="s">
        <v>29</v>
      </c>
      <c r="J14" s="18" t="s">
        <v>30</v>
      </c>
      <c r="K14" s="18" t="s">
        <v>31</v>
      </c>
      <c r="L14" s="18" t="s">
        <v>32</v>
      </c>
      <c r="M14" s="25" t="s">
        <v>33</v>
      </c>
      <c r="N14" s="18" t="s">
        <v>29</v>
      </c>
      <c r="O14" s="18" t="s">
        <v>30</v>
      </c>
      <c r="P14" s="18" t="s">
        <v>31</v>
      </c>
      <c r="Q14" s="18" t="s">
        <v>32</v>
      </c>
    </row>
    <row r="15" spans="1:17" ht="12.75">
      <c r="A15" s="23"/>
      <c r="B15" s="23"/>
      <c r="C15" s="23"/>
      <c r="D15" s="23"/>
      <c r="E15" s="24"/>
      <c r="F15" s="24"/>
      <c r="G15" s="23" t="s">
        <v>34</v>
      </c>
      <c r="H15" s="23" t="s">
        <v>35</v>
      </c>
      <c r="I15" s="23" t="s">
        <v>36</v>
      </c>
      <c r="J15" s="23" t="s">
        <v>37</v>
      </c>
      <c r="K15" s="23" t="s">
        <v>38</v>
      </c>
      <c r="L15" s="23" t="s">
        <v>48</v>
      </c>
      <c r="M15" s="26" t="s">
        <v>39</v>
      </c>
      <c r="N15" s="23" t="s">
        <v>36</v>
      </c>
      <c r="O15" s="23" t="s">
        <v>37</v>
      </c>
      <c r="P15" s="23" t="s">
        <v>38</v>
      </c>
      <c r="Q15" s="23" t="s">
        <v>48</v>
      </c>
    </row>
    <row r="16" spans="1:17" ht="13.5" thickBot="1">
      <c r="A16" s="27" t="s">
        <v>8</v>
      </c>
      <c r="B16" s="27"/>
      <c r="C16" s="27"/>
      <c r="D16" s="27"/>
      <c r="E16" s="28"/>
      <c r="F16" s="28"/>
      <c r="G16" s="27" t="s">
        <v>40</v>
      </c>
      <c r="H16" s="27" t="s">
        <v>49</v>
      </c>
      <c r="I16" s="27" t="s">
        <v>48</v>
      </c>
      <c r="J16" s="27" t="s">
        <v>48</v>
      </c>
      <c r="K16" s="27" t="s">
        <v>48</v>
      </c>
      <c r="L16" s="27"/>
      <c r="M16" s="29" t="s">
        <v>40</v>
      </c>
      <c r="N16" s="27" t="s">
        <v>48</v>
      </c>
      <c r="O16" s="27" t="s">
        <v>48</v>
      </c>
      <c r="P16" s="27" t="s">
        <v>48</v>
      </c>
      <c r="Q16" s="27"/>
    </row>
    <row r="17" spans="1:17" ht="13.5" thickBot="1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</row>
    <row r="18" spans="1:17" ht="12.75">
      <c r="A18" s="8">
        <v>1</v>
      </c>
      <c r="B18" s="8"/>
      <c r="C18" s="76" t="s">
        <v>109</v>
      </c>
      <c r="D18" s="8"/>
      <c r="E18" s="8"/>
      <c r="F18" s="12"/>
      <c r="G18" s="12"/>
      <c r="H18" s="12"/>
      <c r="I18" s="12"/>
      <c r="J18" s="40"/>
      <c r="K18" s="8"/>
      <c r="L18" s="12"/>
      <c r="M18" s="12"/>
      <c r="N18" s="12"/>
      <c r="O18" s="12"/>
      <c r="P18" s="12"/>
      <c r="Q18" s="12"/>
    </row>
    <row r="19" spans="1:17" ht="25.5">
      <c r="A19" s="8">
        <v>2</v>
      </c>
      <c r="B19" s="9"/>
      <c r="C19" s="79" t="s">
        <v>110</v>
      </c>
      <c r="D19" s="80" t="s">
        <v>111</v>
      </c>
      <c r="E19" s="9" t="s">
        <v>0</v>
      </c>
      <c r="F19" s="10">
        <v>2</v>
      </c>
      <c r="G19" s="82"/>
      <c r="H19" s="83"/>
      <c r="I19" s="82">
        <f>ROUND(G19*H19,2)</f>
        <v>0</v>
      </c>
      <c r="J19" s="84"/>
      <c r="K19" s="82"/>
      <c r="L19" s="82"/>
      <c r="M19" s="82">
        <f>F19*G19</f>
        <v>0</v>
      </c>
      <c r="N19" s="82">
        <f>F19*I19</f>
        <v>0</v>
      </c>
      <c r="O19" s="82">
        <f>F19*J19</f>
        <v>0</v>
      </c>
      <c r="P19" s="82">
        <f>F19*K19</f>
        <v>0</v>
      </c>
      <c r="Q19" s="82">
        <f>SUM(N19:P19)</f>
        <v>0</v>
      </c>
    </row>
    <row r="20" spans="1:17" ht="25.5">
      <c r="A20" s="8">
        <v>3</v>
      </c>
      <c r="B20" s="9"/>
      <c r="C20" s="79" t="s">
        <v>112</v>
      </c>
      <c r="D20" s="80" t="s">
        <v>113</v>
      </c>
      <c r="E20" s="9" t="s">
        <v>0</v>
      </c>
      <c r="F20" s="10">
        <v>330</v>
      </c>
      <c r="G20" s="82"/>
      <c r="H20" s="83"/>
      <c r="I20" s="82">
        <f aca="true" t="shared" si="0" ref="I20:I52">ROUND(G20*H20,2)</f>
        <v>0</v>
      </c>
      <c r="J20" s="84"/>
      <c r="K20" s="82"/>
      <c r="L20" s="82"/>
      <c r="M20" s="82">
        <f aca="true" t="shared" si="1" ref="M20:M52">F20*G20</f>
        <v>0</v>
      </c>
      <c r="N20" s="82">
        <f aca="true" t="shared" si="2" ref="N20:N52">F20*I20</f>
        <v>0</v>
      </c>
      <c r="O20" s="82">
        <f aca="true" t="shared" si="3" ref="O20:O52">F20*J20</f>
        <v>0</v>
      </c>
      <c r="P20" s="82">
        <f aca="true" t="shared" si="4" ref="P20:P52">F20*K20</f>
        <v>0</v>
      </c>
      <c r="Q20" s="82">
        <f aca="true" t="shared" si="5" ref="Q20:Q52">SUM(N20:P20)</f>
        <v>0</v>
      </c>
    </row>
    <row r="21" spans="1:17" ht="25.5">
      <c r="A21" s="8">
        <v>4</v>
      </c>
      <c r="B21" s="9"/>
      <c r="C21" s="79" t="s">
        <v>114</v>
      </c>
      <c r="D21" s="80" t="s">
        <v>111</v>
      </c>
      <c r="E21" s="9" t="s">
        <v>115</v>
      </c>
      <c r="F21" s="10">
        <v>2</v>
      </c>
      <c r="G21" s="82"/>
      <c r="H21" s="83"/>
      <c r="I21" s="82">
        <f t="shared" si="0"/>
        <v>0</v>
      </c>
      <c r="J21" s="84"/>
      <c r="K21" s="82"/>
      <c r="L21" s="82"/>
      <c r="M21" s="82">
        <f t="shared" si="1"/>
        <v>0</v>
      </c>
      <c r="N21" s="82">
        <f t="shared" si="2"/>
        <v>0</v>
      </c>
      <c r="O21" s="82">
        <f t="shared" si="3"/>
        <v>0</v>
      </c>
      <c r="P21" s="82">
        <f t="shared" si="4"/>
        <v>0</v>
      </c>
      <c r="Q21" s="82">
        <f t="shared" si="5"/>
        <v>0</v>
      </c>
    </row>
    <row r="22" spans="1:17" ht="25.5">
      <c r="A22" s="8">
        <v>5</v>
      </c>
      <c r="B22" s="9"/>
      <c r="C22" s="79" t="s">
        <v>116</v>
      </c>
      <c r="D22" s="80" t="s">
        <v>113</v>
      </c>
      <c r="E22" s="9" t="s">
        <v>115</v>
      </c>
      <c r="F22" s="10">
        <v>3</v>
      </c>
      <c r="G22" s="82"/>
      <c r="H22" s="83"/>
      <c r="I22" s="82">
        <f t="shared" si="0"/>
        <v>0</v>
      </c>
      <c r="J22" s="84"/>
      <c r="K22" s="82"/>
      <c r="L22" s="82"/>
      <c r="M22" s="82">
        <f t="shared" si="1"/>
        <v>0</v>
      </c>
      <c r="N22" s="82">
        <f t="shared" si="2"/>
        <v>0</v>
      </c>
      <c r="O22" s="82">
        <f t="shared" si="3"/>
        <v>0</v>
      </c>
      <c r="P22" s="82">
        <f t="shared" si="4"/>
        <v>0</v>
      </c>
      <c r="Q22" s="82">
        <f t="shared" si="5"/>
        <v>0</v>
      </c>
    </row>
    <row r="23" spans="1:17" ht="25.5">
      <c r="A23" s="8">
        <v>6</v>
      </c>
      <c r="B23" s="9"/>
      <c r="C23" s="79" t="s">
        <v>117</v>
      </c>
      <c r="D23" s="80" t="s">
        <v>113</v>
      </c>
      <c r="E23" s="9" t="s">
        <v>115</v>
      </c>
      <c r="F23" s="10">
        <v>1</v>
      </c>
      <c r="G23" s="82"/>
      <c r="H23" s="83"/>
      <c r="I23" s="82">
        <f t="shared" si="0"/>
        <v>0</v>
      </c>
      <c r="J23" s="84"/>
      <c r="K23" s="82"/>
      <c r="L23" s="82"/>
      <c r="M23" s="82">
        <f t="shared" si="1"/>
        <v>0</v>
      </c>
      <c r="N23" s="82">
        <f t="shared" si="2"/>
        <v>0</v>
      </c>
      <c r="O23" s="82">
        <f t="shared" si="3"/>
        <v>0</v>
      </c>
      <c r="P23" s="82">
        <f t="shared" si="4"/>
        <v>0</v>
      </c>
      <c r="Q23" s="82">
        <f t="shared" si="5"/>
        <v>0</v>
      </c>
    </row>
    <row r="24" spans="1:17" ht="25.5">
      <c r="A24" s="8">
        <v>7</v>
      </c>
      <c r="B24" s="9"/>
      <c r="C24" s="79" t="s">
        <v>118</v>
      </c>
      <c r="D24" s="80" t="s">
        <v>113</v>
      </c>
      <c r="E24" s="9" t="s">
        <v>115</v>
      </c>
      <c r="F24" s="10">
        <v>2</v>
      </c>
      <c r="G24" s="82"/>
      <c r="H24" s="83"/>
      <c r="I24" s="82">
        <f t="shared" si="0"/>
        <v>0</v>
      </c>
      <c r="J24" s="84"/>
      <c r="K24" s="82"/>
      <c r="L24" s="82"/>
      <c r="M24" s="82">
        <f t="shared" si="1"/>
        <v>0</v>
      </c>
      <c r="N24" s="82">
        <f t="shared" si="2"/>
        <v>0</v>
      </c>
      <c r="O24" s="82">
        <f t="shared" si="3"/>
        <v>0</v>
      </c>
      <c r="P24" s="82">
        <f t="shared" si="4"/>
        <v>0</v>
      </c>
      <c r="Q24" s="82">
        <f t="shared" si="5"/>
        <v>0</v>
      </c>
    </row>
    <row r="25" spans="1:17" ht="25.5">
      <c r="A25" s="8">
        <v>8</v>
      </c>
      <c r="B25" s="9"/>
      <c r="C25" s="79" t="s">
        <v>119</v>
      </c>
      <c r="D25" s="80" t="s">
        <v>113</v>
      </c>
      <c r="E25" s="9" t="s">
        <v>115</v>
      </c>
      <c r="F25" s="10">
        <v>1</v>
      </c>
      <c r="G25" s="82"/>
      <c r="H25" s="83"/>
      <c r="I25" s="82">
        <f t="shared" si="0"/>
        <v>0</v>
      </c>
      <c r="J25" s="84"/>
      <c r="K25" s="82"/>
      <c r="L25" s="82"/>
      <c r="M25" s="82">
        <f t="shared" si="1"/>
        <v>0</v>
      </c>
      <c r="N25" s="82">
        <f t="shared" si="2"/>
        <v>0</v>
      </c>
      <c r="O25" s="82">
        <f t="shared" si="3"/>
        <v>0</v>
      </c>
      <c r="P25" s="82">
        <f t="shared" si="4"/>
        <v>0</v>
      </c>
      <c r="Q25" s="82">
        <f t="shared" si="5"/>
        <v>0</v>
      </c>
    </row>
    <row r="26" spans="1:17" ht="25.5">
      <c r="A26" s="8">
        <v>9</v>
      </c>
      <c r="B26" s="9"/>
      <c r="C26" s="79" t="s">
        <v>120</v>
      </c>
      <c r="D26" s="80" t="s">
        <v>113</v>
      </c>
      <c r="E26" s="9" t="s">
        <v>115</v>
      </c>
      <c r="F26" s="10">
        <v>1</v>
      </c>
      <c r="G26" s="82"/>
      <c r="H26" s="83"/>
      <c r="I26" s="82">
        <f t="shared" si="0"/>
        <v>0</v>
      </c>
      <c r="J26" s="84"/>
      <c r="K26" s="82"/>
      <c r="L26" s="82"/>
      <c r="M26" s="82">
        <f t="shared" si="1"/>
        <v>0</v>
      </c>
      <c r="N26" s="82">
        <f t="shared" si="2"/>
        <v>0</v>
      </c>
      <c r="O26" s="82">
        <f t="shared" si="3"/>
        <v>0</v>
      </c>
      <c r="P26" s="82">
        <f t="shared" si="4"/>
        <v>0</v>
      </c>
      <c r="Q26" s="82">
        <f t="shared" si="5"/>
        <v>0</v>
      </c>
    </row>
    <row r="27" spans="1:17" ht="25.5">
      <c r="A27" s="8">
        <v>10</v>
      </c>
      <c r="B27" s="9"/>
      <c r="C27" s="79" t="s">
        <v>121</v>
      </c>
      <c r="D27" s="80"/>
      <c r="E27" s="9" t="s">
        <v>122</v>
      </c>
      <c r="F27" s="10">
        <v>1</v>
      </c>
      <c r="G27" s="82"/>
      <c r="H27" s="83"/>
      <c r="I27" s="82">
        <f t="shared" si="0"/>
        <v>0</v>
      </c>
      <c r="J27" s="84"/>
      <c r="K27" s="82"/>
      <c r="L27" s="82"/>
      <c r="M27" s="82">
        <f t="shared" si="1"/>
        <v>0</v>
      </c>
      <c r="N27" s="82">
        <f t="shared" si="2"/>
        <v>0</v>
      </c>
      <c r="O27" s="82">
        <f t="shared" si="3"/>
        <v>0</v>
      </c>
      <c r="P27" s="82">
        <f t="shared" si="4"/>
        <v>0</v>
      </c>
      <c r="Q27" s="82">
        <f t="shared" si="5"/>
        <v>0</v>
      </c>
    </row>
    <row r="28" spans="1:17" ht="12.75">
      <c r="A28" s="8">
        <v>11</v>
      </c>
      <c r="B28" s="9"/>
      <c r="C28" s="79" t="s">
        <v>123</v>
      </c>
      <c r="D28" s="80"/>
      <c r="E28" s="9" t="s">
        <v>122</v>
      </c>
      <c r="F28" s="10">
        <v>1</v>
      </c>
      <c r="G28" s="82"/>
      <c r="H28" s="83"/>
      <c r="I28" s="82">
        <f t="shared" si="0"/>
        <v>0</v>
      </c>
      <c r="J28" s="84"/>
      <c r="K28" s="82"/>
      <c r="L28" s="82"/>
      <c r="M28" s="82">
        <f t="shared" si="1"/>
        <v>0</v>
      </c>
      <c r="N28" s="82">
        <f t="shared" si="2"/>
        <v>0</v>
      </c>
      <c r="O28" s="82">
        <f t="shared" si="3"/>
        <v>0</v>
      </c>
      <c r="P28" s="82">
        <f t="shared" si="4"/>
        <v>0</v>
      </c>
      <c r="Q28" s="82">
        <f t="shared" si="5"/>
        <v>0</v>
      </c>
    </row>
    <row r="29" spans="1:17" ht="12.75">
      <c r="A29" s="8">
        <v>12</v>
      </c>
      <c r="B29" s="9"/>
      <c r="C29" s="79" t="s">
        <v>124</v>
      </c>
      <c r="D29" s="80"/>
      <c r="E29" s="9" t="s">
        <v>0</v>
      </c>
      <c r="F29" s="10" t="s">
        <v>125</v>
      </c>
      <c r="G29" s="82"/>
      <c r="H29" s="83"/>
      <c r="I29" s="82">
        <f t="shared" si="0"/>
        <v>0</v>
      </c>
      <c r="J29" s="84"/>
      <c r="K29" s="82"/>
      <c r="L29" s="82"/>
      <c r="M29" s="82">
        <f t="shared" si="1"/>
        <v>0</v>
      </c>
      <c r="N29" s="82">
        <f t="shared" si="2"/>
        <v>0</v>
      </c>
      <c r="O29" s="82">
        <f t="shared" si="3"/>
        <v>0</v>
      </c>
      <c r="P29" s="82">
        <f t="shared" si="4"/>
        <v>0</v>
      </c>
      <c r="Q29" s="82">
        <f t="shared" si="5"/>
        <v>0</v>
      </c>
    </row>
    <row r="30" spans="1:17" ht="25.5">
      <c r="A30" s="8">
        <v>13</v>
      </c>
      <c r="B30" s="9"/>
      <c r="C30" s="79" t="s">
        <v>126</v>
      </c>
      <c r="D30" s="80" t="s">
        <v>111</v>
      </c>
      <c r="E30" s="9" t="s">
        <v>122</v>
      </c>
      <c r="F30" s="10">
        <v>2</v>
      </c>
      <c r="G30" s="82"/>
      <c r="H30" s="83"/>
      <c r="I30" s="82">
        <f t="shared" si="0"/>
        <v>0</v>
      </c>
      <c r="J30" s="84"/>
      <c r="K30" s="82"/>
      <c r="L30" s="82"/>
      <c r="M30" s="82">
        <f t="shared" si="1"/>
        <v>0</v>
      </c>
      <c r="N30" s="82">
        <f t="shared" si="2"/>
        <v>0</v>
      </c>
      <c r="O30" s="82">
        <f t="shared" si="3"/>
        <v>0</v>
      </c>
      <c r="P30" s="82">
        <f t="shared" si="4"/>
        <v>0</v>
      </c>
      <c r="Q30" s="82">
        <f t="shared" si="5"/>
        <v>0</v>
      </c>
    </row>
    <row r="31" spans="1:17" ht="25.5">
      <c r="A31" s="8">
        <v>14</v>
      </c>
      <c r="B31" s="9"/>
      <c r="C31" s="79" t="s">
        <v>126</v>
      </c>
      <c r="D31" s="80" t="s">
        <v>127</v>
      </c>
      <c r="E31" s="9" t="s">
        <v>122</v>
      </c>
      <c r="F31" s="10">
        <v>42</v>
      </c>
      <c r="G31" s="82"/>
      <c r="H31" s="83"/>
      <c r="I31" s="82">
        <f t="shared" si="0"/>
        <v>0</v>
      </c>
      <c r="J31" s="84"/>
      <c r="K31" s="82"/>
      <c r="L31" s="82"/>
      <c r="M31" s="82">
        <f t="shared" si="1"/>
        <v>0</v>
      </c>
      <c r="N31" s="82">
        <f t="shared" si="2"/>
        <v>0</v>
      </c>
      <c r="O31" s="82">
        <f t="shared" si="3"/>
        <v>0</v>
      </c>
      <c r="P31" s="82">
        <f t="shared" si="4"/>
        <v>0</v>
      </c>
      <c r="Q31" s="82">
        <f t="shared" si="5"/>
        <v>0</v>
      </c>
    </row>
    <row r="32" spans="1:17" ht="25.5">
      <c r="A32" s="8">
        <v>15</v>
      </c>
      <c r="B32" s="9"/>
      <c r="C32" s="79" t="s">
        <v>128</v>
      </c>
      <c r="D32" s="80" t="s">
        <v>111</v>
      </c>
      <c r="E32" s="9" t="s">
        <v>115</v>
      </c>
      <c r="F32" s="10">
        <v>2</v>
      </c>
      <c r="G32" s="82"/>
      <c r="H32" s="83"/>
      <c r="I32" s="82">
        <f t="shared" si="0"/>
        <v>0</v>
      </c>
      <c r="J32" s="84"/>
      <c r="K32" s="82"/>
      <c r="L32" s="82"/>
      <c r="M32" s="82">
        <f t="shared" si="1"/>
        <v>0</v>
      </c>
      <c r="N32" s="82">
        <f t="shared" si="2"/>
        <v>0</v>
      </c>
      <c r="O32" s="82">
        <f t="shared" si="3"/>
        <v>0</v>
      </c>
      <c r="P32" s="82">
        <f t="shared" si="4"/>
        <v>0</v>
      </c>
      <c r="Q32" s="82">
        <f t="shared" si="5"/>
        <v>0</v>
      </c>
    </row>
    <row r="33" spans="1:17" ht="25.5">
      <c r="A33" s="8">
        <v>16</v>
      </c>
      <c r="B33" s="9"/>
      <c r="C33" s="79" t="s">
        <v>128</v>
      </c>
      <c r="D33" s="80" t="s">
        <v>127</v>
      </c>
      <c r="E33" s="9" t="s">
        <v>115</v>
      </c>
      <c r="F33" s="10">
        <v>1</v>
      </c>
      <c r="G33" s="82"/>
      <c r="H33" s="83"/>
      <c r="I33" s="82">
        <f t="shared" si="0"/>
        <v>0</v>
      </c>
      <c r="J33" s="84"/>
      <c r="K33" s="82"/>
      <c r="L33" s="82"/>
      <c r="M33" s="82">
        <f t="shared" si="1"/>
        <v>0</v>
      </c>
      <c r="N33" s="82">
        <f t="shared" si="2"/>
        <v>0</v>
      </c>
      <c r="O33" s="82">
        <f t="shared" si="3"/>
        <v>0</v>
      </c>
      <c r="P33" s="82">
        <f t="shared" si="4"/>
        <v>0</v>
      </c>
      <c r="Q33" s="82">
        <f t="shared" si="5"/>
        <v>0</v>
      </c>
    </row>
    <row r="34" spans="1:17" ht="12.75">
      <c r="A34" s="8">
        <v>17</v>
      </c>
      <c r="B34" s="9"/>
      <c r="C34" s="79" t="s">
        <v>129</v>
      </c>
      <c r="D34" s="80"/>
      <c r="E34" s="9" t="s">
        <v>115</v>
      </c>
      <c r="F34" s="10">
        <v>10</v>
      </c>
      <c r="G34" s="82"/>
      <c r="H34" s="83"/>
      <c r="I34" s="82">
        <f t="shared" si="0"/>
        <v>0</v>
      </c>
      <c r="J34" s="84"/>
      <c r="K34" s="82"/>
      <c r="L34" s="82"/>
      <c r="M34" s="82">
        <f t="shared" si="1"/>
        <v>0</v>
      </c>
      <c r="N34" s="82">
        <f t="shared" si="2"/>
        <v>0</v>
      </c>
      <c r="O34" s="82">
        <f t="shared" si="3"/>
        <v>0</v>
      </c>
      <c r="P34" s="82">
        <f t="shared" si="4"/>
        <v>0</v>
      </c>
      <c r="Q34" s="82">
        <f t="shared" si="5"/>
        <v>0</v>
      </c>
    </row>
    <row r="35" spans="1:17" ht="12.75">
      <c r="A35" s="8">
        <v>18</v>
      </c>
      <c r="B35" s="9"/>
      <c r="C35" s="79" t="s">
        <v>130</v>
      </c>
      <c r="D35" s="80" t="s">
        <v>131</v>
      </c>
      <c r="E35" s="9" t="s">
        <v>115</v>
      </c>
      <c r="F35" s="10">
        <v>2</v>
      </c>
      <c r="G35" s="82"/>
      <c r="H35" s="83"/>
      <c r="I35" s="82">
        <f t="shared" si="0"/>
        <v>0</v>
      </c>
      <c r="J35" s="84"/>
      <c r="K35" s="82"/>
      <c r="L35" s="82"/>
      <c r="M35" s="82">
        <f t="shared" si="1"/>
        <v>0</v>
      </c>
      <c r="N35" s="82">
        <f t="shared" si="2"/>
        <v>0</v>
      </c>
      <c r="O35" s="82">
        <f t="shared" si="3"/>
        <v>0</v>
      </c>
      <c r="P35" s="82">
        <f t="shared" si="4"/>
        <v>0</v>
      </c>
      <c r="Q35" s="82">
        <f t="shared" si="5"/>
        <v>0</v>
      </c>
    </row>
    <row r="36" spans="1:17" ht="25.5">
      <c r="A36" s="8">
        <v>19</v>
      </c>
      <c r="B36" s="9"/>
      <c r="C36" s="79" t="s">
        <v>132</v>
      </c>
      <c r="D36" s="80" t="s">
        <v>131</v>
      </c>
      <c r="E36" s="9" t="s">
        <v>115</v>
      </c>
      <c r="F36" s="10">
        <v>4</v>
      </c>
      <c r="G36" s="82"/>
      <c r="H36" s="83"/>
      <c r="I36" s="82">
        <f t="shared" si="0"/>
        <v>0</v>
      </c>
      <c r="J36" s="84"/>
      <c r="K36" s="82"/>
      <c r="L36" s="82"/>
      <c r="M36" s="82">
        <f t="shared" si="1"/>
        <v>0</v>
      </c>
      <c r="N36" s="82">
        <f t="shared" si="2"/>
        <v>0</v>
      </c>
      <c r="O36" s="82">
        <f t="shared" si="3"/>
        <v>0</v>
      </c>
      <c r="P36" s="82">
        <f t="shared" si="4"/>
        <v>0</v>
      </c>
      <c r="Q36" s="82">
        <f t="shared" si="5"/>
        <v>0</v>
      </c>
    </row>
    <row r="37" spans="1:17" ht="25.5">
      <c r="A37" s="8">
        <v>20</v>
      </c>
      <c r="B37" s="9"/>
      <c r="C37" s="79" t="s">
        <v>133</v>
      </c>
      <c r="D37" s="80"/>
      <c r="E37" s="9" t="s">
        <v>122</v>
      </c>
      <c r="F37" s="10">
        <v>1</v>
      </c>
      <c r="G37" s="82"/>
      <c r="H37" s="83"/>
      <c r="I37" s="82">
        <f t="shared" si="0"/>
        <v>0</v>
      </c>
      <c r="J37" s="84"/>
      <c r="K37" s="82"/>
      <c r="L37" s="82"/>
      <c r="M37" s="82">
        <f t="shared" si="1"/>
        <v>0</v>
      </c>
      <c r="N37" s="82">
        <f t="shared" si="2"/>
        <v>0</v>
      </c>
      <c r="O37" s="82">
        <f t="shared" si="3"/>
        <v>0</v>
      </c>
      <c r="P37" s="82">
        <f t="shared" si="4"/>
        <v>0</v>
      </c>
      <c r="Q37" s="82">
        <f t="shared" si="5"/>
        <v>0</v>
      </c>
    </row>
    <row r="38" spans="1:17" ht="25.5">
      <c r="A38" s="8">
        <v>21</v>
      </c>
      <c r="B38" s="9"/>
      <c r="C38" s="79" t="s">
        <v>134</v>
      </c>
      <c r="D38" s="80"/>
      <c r="E38" s="9" t="s">
        <v>122</v>
      </c>
      <c r="F38" s="10">
        <v>1</v>
      </c>
      <c r="G38" s="82"/>
      <c r="H38" s="83"/>
      <c r="I38" s="82">
        <f t="shared" si="0"/>
        <v>0</v>
      </c>
      <c r="J38" s="84"/>
      <c r="K38" s="82"/>
      <c r="L38" s="82"/>
      <c r="M38" s="82">
        <f t="shared" si="1"/>
        <v>0</v>
      </c>
      <c r="N38" s="82">
        <f t="shared" si="2"/>
        <v>0</v>
      </c>
      <c r="O38" s="82">
        <f t="shared" si="3"/>
        <v>0</v>
      </c>
      <c r="P38" s="82">
        <f t="shared" si="4"/>
        <v>0</v>
      </c>
      <c r="Q38" s="82">
        <f t="shared" si="5"/>
        <v>0</v>
      </c>
    </row>
    <row r="39" spans="1:17" ht="12.75">
      <c r="A39" s="8">
        <v>22</v>
      </c>
      <c r="B39" s="9"/>
      <c r="C39" s="85" t="s">
        <v>73</v>
      </c>
      <c r="D39" s="80"/>
      <c r="E39" s="9"/>
      <c r="F39" s="10"/>
      <c r="G39" s="82"/>
      <c r="H39" s="83"/>
      <c r="I39" s="82">
        <f t="shared" si="0"/>
        <v>0</v>
      </c>
      <c r="J39" s="84"/>
      <c r="K39" s="82"/>
      <c r="L39" s="82"/>
      <c r="M39" s="82">
        <f t="shared" si="1"/>
        <v>0</v>
      </c>
      <c r="N39" s="82">
        <f t="shared" si="2"/>
        <v>0</v>
      </c>
      <c r="O39" s="82">
        <f t="shared" si="3"/>
        <v>0</v>
      </c>
      <c r="P39" s="82">
        <f t="shared" si="4"/>
        <v>0</v>
      </c>
      <c r="Q39" s="82">
        <f t="shared" si="5"/>
        <v>0</v>
      </c>
    </row>
    <row r="40" spans="1:17" ht="25.5">
      <c r="A40" s="8">
        <v>23</v>
      </c>
      <c r="B40" s="9"/>
      <c r="C40" s="79" t="s">
        <v>135</v>
      </c>
      <c r="D40" s="80" t="s">
        <v>136</v>
      </c>
      <c r="E40" s="9" t="s">
        <v>43</v>
      </c>
      <c r="F40" s="10">
        <v>1</v>
      </c>
      <c r="G40" s="82"/>
      <c r="H40" s="83"/>
      <c r="I40" s="82">
        <f t="shared" si="0"/>
        <v>0</v>
      </c>
      <c r="J40" s="84"/>
      <c r="K40" s="82"/>
      <c r="L40" s="82"/>
      <c r="M40" s="82">
        <f t="shared" si="1"/>
        <v>0</v>
      </c>
      <c r="N40" s="82">
        <f t="shared" si="2"/>
        <v>0</v>
      </c>
      <c r="O40" s="82">
        <f t="shared" si="3"/>
        <v>0</v>
      </c>
      <c r="P40" s="82">
        <f t="shared" si="4"/>
        <v>0</v>
      </c>
      <c r="Q40" s="82">
        <f t="shared" si="5"/>
        <v>0</v>
      </c>
    </row>
    <row r="41" spans="1:17" ht="12.75">
      <c r="A41" s="8">
        <v>24</v>
      </c>
      <c r="B41" s="9"/>
      <c r="C41" s="79" t="s">
        <v>137</v>
      </c>
      <c r="D41" s="80"/>
      <c r="E41" s="9" t="s">
        <v>11</v>
      </c>
      <c r="F41" s="10">
        <v>1</v>
      </c>
      <c r="G41" s="82"/>
      <c r="H41" s="83"/>
      <c r="I41" s="82">
        <f t="shared" si="0"/>
        <v>0</v>
      </c>
      <c r="J41" s="84"/>
      <c r="K41" s="82"/>
      <c r="L41" s="82"/>
      <c r="M41" s="82">
        <f t="shared" si="1"/>
        <v>0</v>
      </c>
      <c r="N41" s="82">
        <f t="shared" si="2"/>
        <v>0</v>
      </c>
      <c r="O41" s="82">
        <f t="shared" si="3"/>
        <v>0</v>
      </c>
      <c r="P41" s="82">
        <f t="shared" si="4"/>
        <v>0</v>
      </c>
      <c r="Q41" s="82">
        <f t="shared" si="5"/>
        <v>0</v>
      </c>
    </row>
    <row r="42" spans="1:17" ht="12.75">
      <c r="A42" s="8">
        <v>25</v>
      </c>
      <c r="B42" s="9"/>
      <c r="C42" s="79" t="s">
        <v>138</v>
      </c>
      <c r="D42" s="80"/>
      <c r="E42" s="9" t="s">
        <v>11</v>
      </c>
      <c r="F42" s="10">
        <v>1</v>
      </c>
      <c r="G42" s="82"/>
      <c r="H42" s="83"/>
      <c r="I42" s="82">
        <f t="shared" si="0"/>
        <v>0</v>
      </c>
      <c r="J42" s="84"/>
      <c r="K42" s="82"/>
      <c r="L42" s="82"/>
      <c r="M42" s="82">
        <f t="shared" si="1"/>
        <v>0</v>
      </c>
      <c r="N42" s="82">
        <f t="shared" si="2"/>
        <v>0</v>
      </c>
      <c r="O42" s="82">
        <f t="shared" si="3"/>
        <v>0</v>
      </c>
      <c r="P42" s="82">
        <f t="shared" si="4"/>
        <v>0</v>
      </c>
      <c r="Q42" s="82">
        <f t="shared" si="5"/>
        <v>0</v>
      </c>
    </row>
    <row r="43" spans="1:17" ht="12.75">
      <c r="A43" s="8">
        <v>26</v>
      </c>
      <c r="B43" s="9"/>
      <c r="C43" s="79" t="s">
        <v>139</v>
      </c>
      <c r="D43" s="80"/>
      <c r="E43" s="9" t="s">
        <v>11</v>
      </c>
      <c r="F43" s="10">
        <v>1</v>
      </c>
      <c r="G43" s="82"/>
      <c r="H43" s="83"/>
      <c r="I43" s="82">
        <f t="shared" si="0"/>
        <v>0</v>
      </c>
      <c r="J43" s="84"/>
      <c r="K43" s="82"/>
      <c r="L43" s="82"/>
      <c r="M43" s="82">
        <f t="shared" si="1"/>
        <v>0</v>
      </c>
      <c r="N43" s="82">
        <f t="shared" si="2"/>
        <v>0</v>
      </c>
      <c r="O43" s="82">
        <f t="shared" si="3"/>
        <v>0</v>
      </c>
      <c r="P43" s="82">
        <f t="shared" si="4"/>
        <v>0</v>
      </c>
      <c r="Q43" s="82">
        <f t="shared" si="5"/>
        <v>0</v>
      </c>
    </row>
    <row r="44" spans="1:17" ht="12.75">
      <c r="A44" s="8">
        <v>27</v>
      </c>
      <c r="B44" s="9"/>
      <c r="C44" s="79" t="s">
        <v>45</v>
      </c>
      <c r="D44" s="80"/>
      <c r="E44" s="9" t="s">
        <v>46</v>
      </c>
      <c r="F44" s="10">
        <v>10.5</v>
      </c>
      <c r="G44" s="82"/>
      <c r="H44" s="83"/>
      <c r="I44" s="82">
        <f t="shared" si="0"/>
        <v>0</v>
      </c>
      <c r="J44" s="84"/>
      <c r="K44" s="82"/>
      <c r="L44" s="82"/>
      <c r="M44" s="82">
        <f t="shared" si="1"/>
        <v>0</v>
      </c>
      <c r="N44" s="82">
        <f t="shared" si="2"/>
        <v>0</v>
      </c>
      <c r="O44" s="82">
        <f t="shared" si="3"/>
        <v>0</v>
      </c>
      <c r="P44" s="82">
        <f t="shared" si="4"/>
        <v>0</v>
      </c>
      <c r="Q44" s="82">
        <f t="shared" si="5"/>
        <v>0</v>
      </c>
    </row>
    <row r="45" spans="1:17" ht="12.75">
      <c r="A45" s="8">
        <v>28</v>
      </c>
      <c r="B45" s="9"/>
      <c r="C45" s="79" t="s">
        <v>140</v>
      </c>
      <c r="D45" s="80"/>
      <c r="E45" s="9" t="s">
        <v>44</v>
      </c>
      <c r="F45" s="10">
        <v>0.21</v>
      </c>
      <c r="G45" s="82"/>
      <c r="H45" s="83"/>
      <c r="I45" s="82">
        <f t="shared" si="0"/>
        <v>0</v>
      </c>
      <c r="J45" s="84"/>
      <c r="K45" s="82"/>
      <c r="L45" s="82"/>
      <c r="M45" s="82">
        <f t="shared" si="1"/>
        <v>0</v>
      </c>
      <c r="N45" s="82">
        <f t="shared" si="2"/>
        <v>0</v>
      </c>
      <c r="O45" s="82">
        <f t="shared" si="3"/>
        <v>0</v>
      </c>
      <c r="P45" s="82">
        <f t="shared" si="4"/>
        <v>0</v>
      </c>
      <c r="Q45" s="82">
        <f t="shared" si="5"/>
        <v>0</v>
      </c>
    </row>
    <row r="46" spans="1:17" ht="12.75">
      <c r="A46" s="8">
        <v>29</v>
      </c>
      <c r="B46" s="9"/>
      <c r="C46" s="79" t="s">
        <v>141</v>
      </c>
      <c r="D46" s="80"/>
      <c r="E46" s="9" t="s">
        <v>11</v>
      </c>
      <c r="F46" s="10">
        <v>2</v>
      </c>
      <c r="G46" s="82"/>
      <c r="H46" s="83"/>
      <c r="I46" s="82">
        <f t="shared" si="0"/>
        <v>0</v>
      </c>
      <c r="J46" s="84"/>
      <c r="K46" s="82"/>
      <c r="L46" s="82"/>
      <c r="M46" s="82">
        <f t="shared" si="1"/>
        <v>0</v>
      </c>
      <c r="N46" s="82">
        <f t="shared" si="2"/>
        <v>0</v>
      </c>
      <c r="O46" s="82">
        <f t="shared" si="3"/>
        <v>0</v>
      </c>
      <c r="P46" s="82">
        <f t="shared" si="4"/>
        <v>0</v>
      </c>
      <c r="Q46" s="82">
        <f t="shared" si="5"/>
        <v>0</v>
      </c>
    </row>
    <row r="47" spans="1:17" ht="12.75">
      <c r="A47" s="8">
        <v>30</v>
      </c>
      <c r="B47" s="9"/>
      <c r="C47" s="85" t="s">
        <v>71</v>
      </c>
      <c r="D47" s="80"/>
      <c r="E47" s="9"/>
      <c r="F47" s="10"/>
      <c r="G47" s="82"/>
      <c r="H47" s="83"/>
      <c r="I47" s="82">
        <f t="shared" si="0"/>
        <v>0</v>
      </c>
      <c r="J47" s="84"/>
      <c r="K47" s="82"/>
      <c r="L47" s="82"/>
      <c r="M47" s="82">
        <f t="shared" si="1"/>
        <v>0</v>
      </c>
      <c r="N47" s="82">
        <f t="shared" si="2"/>
        <v>0</v>
      </c>
      <c r="O47" s="82">
        <f t="shared" si="3"/>
        <v>0</v>
      </c>
      <c r="P47" s="82">
        <f t="shared" si="4"/>
        <v>0</v>
      </c>
      <c r="Q47" s="82">
        <f t="shared" si="5"/>
        <v>0</v>
      </c>
    </row>
    <row r="48" spans="1:17" ht="12.75">
      <c r="A48" s="8">
        <v>31</v>
      </c>
      <c r="B48" s="9"/>
      <c r="C48" s="79" t="s">
        <v>263</v>
      </c>
      <c r="D48" s="80"/>
      <c r="E48" s="9" t="s">
        <v>143</v>
      </c>
      <c r="F48" s="10">
        <v>293</v>
      </c>
      <c r="G48" s="82"/>
      <c r="H48" s="83"/>
      <c r="I48" s="82">
        <f t="shared" si="0"/>
        <v>0</v>
      </c>
      <c r="J48" s="84"/>
      <c r="K48" s="82"/>
      <c r="L48" s="82"/>
      <c r="M48" s="82">
        <f t="shared" si="1"/>
        <v>0</v>
      </c>
      <c r="N48" s="82">
        <f t="shared" si="2"/>
        <v>0</v>
      </c>
      <c r="O48" s="82">
        <f t="shared" si="3"/>
        <v>0</v>
      </c>
      <c r="P48" s="82">
        <f t="shared" si="4"/>
        <v>0</v>
      </c>
      <c r="Q48" s="82">
        <f t="shared" si="5"/>
        <v>0</v>
      </c>
    </row>
    <row r="49" spans="1:17" ht="38.25">
      <c r="A49" s="8">
        <v>32</v>
      </c>
      <c r="B49" s="9"/>
      <c r="C49" s="79" t="s">
        <v>264</v>
      </c>
      <c r="D49" s="80"/>
      <c r="E49" s="9" t="s">
        <v>143</v>
      </c>
      <c r="F49" s="10">
        <v>33</v>
      </c>
      <c r="G49" s="82"/>
      <c r="H49" s="83"/>
      <c r="I49" s="82">
        <f t="shared" si="0"/>
        <v>0</v>
      </c>
      <c r="J49" s="84"/>
      <c r="K49" s="82"/>
      <c r="L49" s="82"/>
      <c r="M49" s="82">
        <f t="shared" si="1"/>
        <v>0</v>
      </c>
      <c r="N49" s="82">
        <f t="shared" si="2"/>
        <v>0</v>
      </c>
      <c r="O49" s="82">
        <f t="shared" si="3"/>
        <v>0</v>
      </c>
      <c r="P49" s="82">
        <f t="shared" si="4"/>
        <v>0</v>
      </c>
      <c r="Q49" s="82">
        <f t="shared" si="5"/>
        <v>0</v>
      </c>
    </row>
    <row r="50" spans="1:17" ht="25.5">
      <c r="A50" s="8">
        <v>33</v>
      </c>
      <c r="B50" s="9"/>
      <c r="C50" s="79" t="s">
        <v>265</v>
      </c>
      <c r="D50" s="80"/>
      <c r="E50" s="9" t="s">
        <v>143</v>
      </c>
      <c r="F50" s="10">
        <v>20</v>
      </c>
      <c r="G50" s="82"/>
      <c r="H50" s="83"/>
      <c r="I50" s="82">
        <f t="shared" si="0"/>
        <v>0</v>
      </c>
      <c r="J50" s="84"/>
      <c r="K50" s="82"/>
      <c r="L50" s="82"/>
      <c r="M50" s="82">
        <f t="shared" si="1"/>
        <v>0</v>
      </c>
      <c r="N50" s="82">
        <f t="shared" si="2"/>
        <v>0</v>
      </c>
      <c r="O50" s="82">
        <f t="shared" si="3"/>
        <v>0</v>
      </c>
      <c r="P50" s="82">
        <f t="shared" si="4"/>
        <v>0</v>
      </c>
      <c r="Q50" s="82">
        <f t="shared" si="5"/>
        <v>0</v>
      </c>
    </row>
    <row r="51" spans="1:17" ht="25.5">
      <c r="A51" s="8">
        <v>34</v>
      </c>
      <c r="B51" s="9"/>
      <c r="C51" s="79" t="s">
        <v>266</v>
      </c>
      <c r="D51" s="80"/>
      <c r="E51" s="9" t="s">
        <v>143</v>
      </c>
      <c r="F51" s="10">
        <v>65</v>
      </c>
      <c r="G51" s="82"/>
      <c r="H51" s="83"/>
      <c r="I51" s="82">
        <f t="shared" si="0"/>
        <v>0</v>
      </c>
      <c r="J51" s="84"/>
      <c r="K51" s="82"/>
      <c r="L51" s="82"/>
      <c r="M51" s="82">
        <f t="shared" si="1"/>
        <v>0</v>
      </c>
      <c r="N51" s="82">
        <f t="shared" si="2"/>
        <v>0</v>
      </c>
      <c r="O51" s="82">
        <f t="shared" si="3"/>
        <v>0</v>
      </c>
      <c r="P51" s="82">
        <f t="shared" si="4"/>
        <v>0</v>
      </c>
      <c r="Q51" s="82">
        <f t="shared" si="5"/>
        <v>0</v>
      </c>
    </row>
    <row r="52" spans="1:17" ht="12.75">
      <c r="A52" s="8">
        <v>35</v>
      </c>
      <c r="B52" s="9"/>
      <c r="C52" s="79" t="s">
        <v>267</v>
      </c>
      <c r="D52" s="80"/>
      <c r="E52" s="9" t="s">
        <v>143</v>
      </c>
      <c r="F52" s="10">
        <v>210</v>
      </c>
      <c r="G52" s="82"/>
      <c r="H52" s="83"/>
      <c r="I52" s="82">
        <f t="shared" si="0"/>
        <v>0</v>
      </c>
      <c r="J52" s="84"/>
      <c r="K52" s="82"/>
      <c r="L52" s="82"/>
      <c r="M52" s="82">
        <f t="shared" si="1"/>
        <v>0</v>
      </c>
      <c r="N52" s="82">
        <f t="shared" si="2"/>
        <v>0</v>
      </c>
      <c r="O52" s="82">
        <f t="shared" si="3"/>
        <v>0</v>
      </c>
      <c r="P52" s="82">
        <f t="shared" si="4"/>
        <v>0</v>
      </c>
      <c r="Q52" s="82">
        <f t="shared" si="5"/>
        <v>0</v>
      </c>
    </row>
    <row r="53" spans="1:17" ht="12.75">
      <c r="A53" s="8">
        <v>36</v>
      </c>
      <c r="B53" s="9"/>
      <c r="C53" s="11"/>
      <c r="D53" s="9"/>
      <c r="E53" s="9"/>
      <c r="F53" s="10"/>
      <c r="G53" s="10"/>
      <c r="H53" s="10"/>
      <c r="I53" s="10"/>
      <c r="J53" s="11"/>
      <c r="K53" s="9"/>
      <c r="L53" s="10"/>
      <c r="M53" s="10"/>
      <c r="N53" s="10"/>
      <c r="O53" s="10"/>
      <c r="P53" s="10"/>
      <c r="Q53" s="10"/>
    </row>
    <row r="54" spans="1:104" s="41" customFormat="1" ht="12.75">
      <c r="A54" s="2"/>
      <c r="B54" s="2"/>
      <c r="C54" s="171" t="s">
        <v>9</v>
      </c>
      <c r="D54" s="171"/>
      <c r="E54" s="171"/>
      <c r="F54" s="171"/>
      <c r="G54" s="171"/>
      <c r="H54" s="171"/>
      <c r="I54" s="171"/>
      <c r="J54" s="171"/>
      <c r="K54" s="171"/>
      <c r="L54" s="171"/>
      <c r="M54" s="4">
        <f>SUM(M18:M53)</f>
        <v>0</v>
      </c>
      <c r="N54" s="4">
        <f>SUM(N18:N53)</f>
        <v>0</v>
      </c>
      <c r="O54" s="4">
        <f>SUM(O18:O53)</f>
        <v>0</v>
      </c>
      <c r="P54" s="4">
        <f>SUM(P18:P53)</f>
        <v>0</v>
      </c>
      <c r="Q54" s="4">
        <f>SUM(Q18:Q53)</f>
        <v>0</v>
      </c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</row>
    <row r="55" spans="1:104" s="41" customFormat="1" ht="12.75">
      <c r="A55" s="2"/>
      <c r="B55" s="2"/>
      <c r="C55" s="171" t="s">
        <v>96</v>
      </c>
      <c r="D55" s="171"/>
      <c r="E55" s="171"/>
      <c r="F55" s="171"/>
      <c r="G55" s="171"/>
      <c r="H55" s="171"/>
      <c r="I55" s="171"/>
      <c r="J55" s="171"/>
      <c r="K55" s="171"/>
      <c r="L55" s="171"/>
      <c r="M55" s="4"/>
      <c r="N55" s="37"/>
      <c r="O55" s="10">
        <f>ROUND(O54*0,2)</f>
        <v>0</v>
      </c>
      <c r="P55" s="3"/>
      <c r="Q55" s="2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</row>
    <row r="56" spans="1:104" s="41" customFormat="1" ht="12.75">
      <c r="A56" s="2"/>
      <c r="B56" s="2"/>
      <c r="C56" s="172" t="s">
        <v>10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0">
        <f>SUM(M54)</f>
        <v>0</v>
      </c>
      <c r="N56" s="7">
        <f>N54</f>
        <v>0</v>
      </c>
      <c r="O56" s="7">
        <f>SUM(O54:O55)</f>
        <v>0</v>
      </c>
      <c r="P56" s="7">
        <f>SUM(P54)</f>
        <v>0</v>
      </c>
      <c r="Q56" s="74">
        <f>SUM(N56:P56)</f>
        <v>0</v>
      </c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</row>
    <row r="57" spans="1:104" s="41" customFormat="1" ht="12.7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</row>
    <row r="58" spans="1:104" s="41" customFormat="1" ht="12.75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5" t="s">
        <v>7</v>
      </c>
      <c r="O58" s="32" t="s">
        <v>48</v>
      </c>
      <c r="P58" s="32"/>
      <c r="Q58" s="75">
        <f>Q56</f>
        <v>0</v>
      </c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</row>
    <row r="59" spans="1:104" s="41" customFormat="1" ht="12.7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</row>
    <row r="60" spans="1:104" s="41" customFormat="1" ht="12.75">
      <c r="A60" s="168" t="s">
        <v>41</v>
      </c>
      <c r="B60" s="168"/>
      <c r="C60" s="170"/>
      <c r="D60" s="170"/>
      <c r="E60" s="170"/>
      <c r="F60" s="170"/>
      <c r="G60" s="168"/>
      <c r="H60" s="168"/>
      <c r="I60" s="168"/>
      <c r="J60" s="168"/>
      <c r="K60" s="168"/>
      <c r="L60" s="168"/>
      <c r="M60" s="175"/>
      <c r="N60" s="175"/>
      <c r="O60" s="175"/>
      <c r="P60" s="175"/>
      <c r="Q60" s="175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</row>
    <row r="61" spans="1:104" s="41" customFormat="1" ht="12.75">
      <c r="A61" s="168"/>
      <c r="B61" s="168"/>
      <c r="C61" s="169" t="s">
        <v>42</v>
      </c>
      <c r="D61" s="169"/>
      <c r="E61" s="169"/>
      <c r="F61" s="169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</row>
    <row r="62" spans="1:104" s="41" customFormat="1" ht="12.75">
      <c r="A62" s="13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</row>
    <row r="63" spans="1:104" s="41" customFormat="1" ht="12.75">
      <c r="A63" s="1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</row>
    <row r="64" spans="1:104" s="41" customFormat="1" ht="12.75">
      <c r="A64" s="13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</row>
    <row r="65" spans="1:104" s="41" customFormat="1" ht="12.75">
      <c r="A65" s="13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</row>
    <row r="66" spans="1:104" s="41" customFormat="1" ht="12.75">
      <c r="A66" s="13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</row>
    <row r="67" spans="1:104" s="41" customFormat="1" ht="12.75">
      <c r="A67" s="13"/>
      <c r="B67" s="42"/>
      <c r="C67" s="42"/>
      <c r="D67" s="13"/>
      <c r="E67" s="13"/>
      <c r="F67" s="42"/>
      <c r="G67" s="42"/>
      <c r="H67" s="42"/>
      <c r="I67" s="13"/>
      <c r="J67" s="42"/>
      <c r="K67" s="42"/>
      <c r="L67" s="42"/>
      <c r="M67" s="42"/>
      <c r="N67" s="42"/>
      <c r="O67" s="42"/>
      <c r="P67" s="42"/>
      <c r="Q67" s="42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</row>
    <row r="68" spans="1:104" s="41" customFormat="1" ht="12.75">
      <c r="A68" s="13"/>
      <c r="B68" s="42"/>
      <c r="C68" s="42"/>
      <c r="D68" s="13"/>
      <c r="E68" s="13"/>
      <c r="F68" s="42"/>
      <c r="G68" s="42"/>
      <c r="H68" s="42"/>
      <c r="I68" s="13"/>
      <c r="J68" s="42"/>
      <c r="K68" s="42"/>
      <c r="L68" s="42"/>
      <c r="M68" s="42"/>
      <c r="N68" s="42"/>
      <c r="O68" s="42"/>
      <c r="P68" s="42"/>
      <c r="Q68" s="42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</row>
    <row r="69" spans="1:104" s="41" customFormat="1" ht="12.75">
      <c r="A69" s="13"/>
      <c r="B69" s="42"/>
      <c r="C69" s="42"/>
      <c r="D69" s="13"/>
      <c r="E69" s="13"/>
      <c r="F69" s="42"/>
      <c r="G69" s="42"/>
      <c r="H69" s="42"/>
      <c r="I69" s="13"/>
      <c r="J69" s="42"/>
      <c r="K69" s="42"/>
      <c r="L69" s="42"/>
      <c r="M69" s="42"/>
      <c r="N69" s="42"/>
      <c r="O69" s="42"/>
      <c r="P69" s="42"/>
      <c r="Q69" s="42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</row>
    <row r="70" spans="1:104" s="41" customFormat="1" ht="12.75">
      <c r="A70" s="13"/>
      <c r="B70" s="42"/>
      <c r="C70" s="42"/>
      <c r="D70" s="13"/>
      <c r="E70" s="13"/>
      <c r="F70" s="42"/>
      <c r="G70" s="42"/>
      <c r="H70" s="42"/>
      <c r="I70" s="13"/>
      <c r="J70" s="42"/>
      <c r="K70" s="42"/>
      <c r="L70" s="42"/>
      <c r="M70" s="42"/>
      <c r="N70" s="42"/>
      <c r="O70" s="42"/>
      <c r="P70" s="42"/>
      <c r="Q70" s="42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</row>
    <row r="71" spans="1:104" s="41" customFormat="1" ht="12.75">
      <c r="A71" s="13"/>
      <c r="B71" s="42"/>
      <c r="C71" s="42"/>
      <c r="D71" s="13"/>
      <c r="E71" s="13"/>
      <c r="F71" s="42"/>
      <c r="G71" s="42"/>
      <c r="H71" s="42"/>
      <c r="I71" s="13"/>
      <c r="J71" s="42"/>
      <c r="K71" s="42"/>
      <c r="L71" s="42"/>
      <c r="M71" s="42"/>
      <c r="N71" s="42"/>
      <c r="O71" s="42"/>
      <c r="P71" s="42"/>
      <c r="Q71" s="42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</row>
    <row r="72" spans="1:104" s="41" customFormat="1" ht="12.75">
      <c r="A72" s="13"/>
      <c r="B72" s="42"/>
      <c r="C72" s="42"/>
      <c r="D72" s="13"/>
      <c r="E72" s="13"/>
      <c r="F72" s="42"/>
      <c r="G72" s="42"/>
      <c r="H72" s="42"/>
      <c r="I72" s="13"/>
      <c r="J72" s="42"/>
      <c r="K72" s="42"/>
      <c r="L72" s="42"/>
      <c r="M72" s="42"/>
      <c r="N72" s="42"/>
      <c r="O72" s="42"/>
      <c r="P72" s="42"/>
      <c r="Q72" s="42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</row>
    <row r="73" spans="1:104" s="41" customFormat="1" ht="12.75">
      <c r="A73" s="13"/>
      <c r="B73" s="42"/>
      <c r="C73" s="42"/>
      <c r="D73" s="13"/>
      <c r="E73" s="13"/>
      <c r="F73" s="42"/>
      <c r="G73" s="42"/>
      <c r="H73" s="42"/>
      <c r="I73" s="13"/>
      <c r="J73" s="42"/>
      <c r="K73" s="42"/>
      <c r="L73" s="42"/>
      <c r="M73" s="42"/>
      <c r="N73" s="42"/>
      <c r="O73" s="42"/>
      <c r="P73" s="42"/>
      <c r="Q73" s="42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</row>
    <row r="74" spans="1:104" s="41" customFormat="1" ht="12.75">
      <c r="A74" s="13"/>
      <c r="B74" s="42"/>
      <c r="C74" s="42"/>
      <c r="D74" s="13"/>
      <c r="E74" s="13"/>
      <c r="F74" s="42"/>
      <c r="G74" s="42"/>
      <c r="H74" s="42"/>
      <c r="I74" s="13"/>
      <c r="J74" s="42"/>
      <c r="K74" s="42"/>
      <c r="L74" s="42"/>
      <c r="M74" s="42"/>
      <c r="N74" s="42"/>
      <c r="O74" s="42"/>
      <c r="P74" s="42"/>
      <c r="Q74" s="42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</row>
    <row r="75" spans="1:104" s="41" customFormat="1" ht="12.75">
      <c r="A75" s="13"/>
      <c r="B75" s="42"/>
      <c r="C75" s="42"/>
      <c r="D75" s="13"/>
      <c r="E75" s="13"/>
      <c r="F75" s="42"/>
      <c r="G75" s="42"/>
      <c r="H75" s="42"/>
      <c r="I75" s="13"/>
      <c r="J75" s="42"/>
      <c r="K75" s="42"/>
      <c r="L75" s="42"/>
      <c r="M75" s="42"/>
      <c r="N75" s="42"/>
      <c r="O75" s="42"/>
      <c r="P75" s="42"/>
      <c r="Q75" s="42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</row>
    <row r="76" spans="1:104" s="41" customFormat="1" ht="12.75">
      <c r="A76" s="13"/>
      <c r="B76" s="42"/>
      <c r="C76" s="42"/>
      <c r="D76" s="13"/>
      <c r="E76" s="13"/>
      <c r="F76" s="42"/>
      <c r="G76" s="42"/>
      <c r="H76" s="42"/>
      <c r="I76" s="13"/>
      <c r="J76" s="42"/>
      <c r="K76" s="42"/>
      <c r="L76" s="42"/>
      <c r="M76" s="42"/>
      <c r="N76" s="42"/>
      <c r="O76" s="42"/>
      <c r="P76" s="42"/>
      <c r="Q76" s="42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</row>
    <row r="77" spans="1:104" s="41" customFormat="1" ht="12.75">
      <c r="A77" s="13"/>
      <c r="B77" s="42"/>
      <c r="C77" s="42"/>
      <c r="D77" s="13"/>
      <c r="E77" s="13"/>
      <c r="F77" s="42"/>
      <c r="G77" s="42"/>
      <c r="H77" s="42"/>
      <c r="I77" s="13"/>
      <c r="J77" s="42"/>
      <c r="K77" s="42"/>
      <c r="L77" s="42"/>
      <c r="M77" s="42"/>
      <c r="N77" s="42"/>
      <c r="O77" s="42"/>
      <c r="P77" s="42"/>
      <c r="Q77" s="42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</row>
    <row r="78" spans="1:104" s="41" customFormat="1" ht="12.75">
      <c r="A78" s="13"/>
      <c r="B78" s="42"/>
      <c r="C78" s="42"/>
      <c r="D78" s="13"/>
      <c r="E78" s="13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</row>
    <row r="79" spans="1:104" s="41" customFormat="1" ht="12.75">
      <c r="A79" s="13"/>
      <c r="B79" s="42"/>
      <c r="C79" s="42"/>
      <c r="D79" s="13"/>
      <c r="E79" s="13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</row>
    <row r="80" spans="1:104" s="41" customFormat="1" ht="12.75">
      <c r="A80" s="13"/>
      <c r="B80" s="42"/>
      <c r="C80" s="42"/>
      <c r="D80" s="13"/>
      <c r="E80" s="13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</row>
    <row r="81" spans="1:104" s="41" customFormat="1" ht="12.75">
      <c r="A81" s="13"/>
      <c r="B81" s="42"/>
      <c r="C81" s="42"/>
      <c r="D81" s="13"/>
      <c r="E81" s="13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</row>
    <row r="82" spans="1:104" s="41" customFormat="1" ht="12.75">
      <c r="A82" s="13"/>
      <c r="B82" s="42"/>
      <c r="C82" s="42"/>
      <c r="D82" s="13"/>
      <c r="E82" s="13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</row>
    <row r="83" spans="1:104" s="41" customFormat="1" ht="12.75">
      <c r="A83" s="13"/>
      <c r="B83" s="42"/>
      <c r="C83" s="42"/>
      <c r="D83" s="13"/>
      <c r="E83" s="13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</row>
    <row r="84" spans="1:104" s="41" customFormat="1" ht="12.75">
      <c r="A84" s="13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</row>
    <row r="85" spans="1:104" s="41" customFormat="1" ht="12.75">
      <c r="A85" s="13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</row>
    <row r="86" spans="1:104" s="41" customFormat="1" ht="12.75">
      <c r="A86" s="1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</row>
    <row r="87" spans="1:104" s="41" customFormat="1" ht="12.75">
      <c r="A87" s="13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</row>
    <row r="88" spans="1:104" s="41" customFormat="1" ht="12.75">
      <c r="A88" s="1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</row>
    <row r="89" spans="1:104" s="41" customFormat="1" ht="12.75">
      <c r="A89" s="13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</row>
    <row r="90" spans="1:104" s="41" customFormat="1" ht="12.75">
      <c r="A90" s="13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</row>
    <row r="91" spans="1:104" s="41" customFormat="1" ht="12.75">
      <c r="A91" s="13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</row>
    <row r="92" spans="1:104" s="41" customFormat="1" ht="12.75">
      <c r="A92" s="13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</row>
    <row r="93" spans="1:104" s="41" customFormat="1" ht="12.75">
      <c r="A93" s="13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</row>
    <row r="94" spans="1:104" s="41" customFormat="1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</row>
    <row r="95" spans="1:104" s="41" customFormat="1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</row>
    <row r="96" spans="1:104" s="41" customFormat="1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</row>
    <row r="97" spans="1:104" s="41" customFormat="1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</row>
    <row r="98" spans="1:104" s="41" customFormat="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</row>
    <row r="99" spans="1:104" s="41" customFormat="1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</row>
    <row r="100" spans="1:104" s="41" customFormat="1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</row>
    <row r="101" spans="1:104" s="41" customFormat="1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</row>
    <row r="102" spans="1:104" s="41" customFormat="1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</row>
    <row r="103" spans="1:104" s="41" customFormat="1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</row>
    <row r="104" spans="1:104" s="41" customFormat="1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</row>
    <row r="105" spans="1:104" s="41" customFormat="1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</row>
    <row r="106" spans="1:104" s="41" customFormat="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</row>
    <row r="107" spans="1:104" s="41" customFormat="1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</row>
    <row r="108" spans="1:104" s="41" customFormat="1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</row>
    <row r="109" spans="1:104" s="41" customFormat="1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</row>
    <row r="110" spans="1:104" s="41" customFormat="1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</row>
    <row r="111" spans="1:104" s="41" customFormat="1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</row>
    <row r="112" spans="1:104" s="41" customFormat="1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</row>
    <row r="113" spans="1:104" s="41" customFormat="1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</row>
    <row r="114" spans="1:104" s="41" customFormat="1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</row>
    <row r="115" spans="1:104" s="41" customFormat="1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</row>
    <row r="116" spans="1:104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</row>
    <row r="117" spans="1:104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</row>
    <row r="118" spans="1:104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</row>
    <row r="119" spans="1:104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</row>
    <row r="120" spans="1:104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</row>
    <row r="121" spans="1:104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</row>
    <row r="122" spans="1:104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</row>
    <row r="123" spans="1:104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</row>
    <row r="124" spans="1:104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</row>
    <row r="125" spans="1:104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</row>
    <row r="126" spans="1:104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</row>
    <row r="127" spans="1:104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</row>
    <row r="128" spans="1:104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</row>
    <row r="129" spans="1:104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</row>
    <row r="130" spans="1:104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</row>
    <row r="131" spans="1:104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</row>
    <row r="132" spans="1:104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</row>
    <row r="133" spans="1:104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</row>
    <row r="134" spans="1:104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</row>
    <row r="135" spans="1:104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</row>
    <row r="136" spans="1:104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</row>
    <row r="137" spans="1:35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18:35" ht="12.75"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18:35" ht="12.75"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</sheetData>
  <sheetProtection/>
  <mergeCells count="39">
    <mergeCell ref="A2:Q2"/>
    <mergeCell ref="A6:B6"/>
    <mergeCell ref="C6:P6"/>
    <mergeCell ref="C3:P3"/>
    <mergeCell ref="A4:Q4"/>
    <mergeCell ref="A5:Q5"/>
    <mergeCell ref="A7:B7"/>
    <mergeCell ref="C7:P7"/>
    <mergeCell ref="A8:B8"/>
    <mergeCell ref="C8:I8"/>
    <mergeCell ref="J8:K8"/>
    <mergeCell ref="L8:Q8"/>
    <mergeCell ref="A9:B9"/>
    <mergeCell ref="C9:Q9"/>
    <mergeCell ref="A10:B10"/>
    <mergeCell ref="D10:F10"/>
    <mergeCell ref="G10:I10"/>
    <mergeCell ref="J10:M10"/>
    <mergeCell ref="N10:O10"/>
    <mergeCell ref="K11:L11"/>
    <mergeCell ref="A12:Q12"/>
    <mergeCell ref="C54:L54"/>
    <mergeCell ref="G13:L13"/>
    <mergeCell ref="A11:J11"/>
    <mergeCell ref="O11:Q11"/>
    <mergeCell ref="C55:L55"/>
    <mergeCell ref="J60:L60"/>
    <mergeCell ref="C56:L56"/>
    <mergeCell ref="A57:Q57"/>
    <mergeCell ref="A58:M58"/>
    <mergeCell ref="A59:Q59"/>
    <mergeCell ref="M60:Q60"/>
    <mergeCell ref="A61:B61"/>
    <mergeCell ref="C61:F61"/>
    <mergeCell ref="G61:L61"/>
    <mergeCell ref="M61:Q61"/>
    <mergeCell ref="A60:B60"/>
    <mergeCell ref="C60:F60"/>
    <mergeCell ref="G60:I60"/>
  </mergeCells>
  <printOptions/>
  <pageMargins left="0.37" right="0.47" top="0.57" bottom="0.57" header="0.511811023622047" footer="0.5118110236220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115" zoomScaleNormal="115" zoomScalePageLayoutView="0" workbookViewId="0" topLeftCell="A1">
      <selection activeCell="F18" sqref="F18"/>
    </sheetView>
  </sheetViews>
  <sheetFormatPr defaultColWidth="9.00390625" defaultRowHeight="12.75"/>
  <cols>
    <col min="1" max="1" width="4.875" style="39" customWidth="1"/>
    <col min="2" max="2" width="9.875" style="39" customWidth="1"/>
    <col min="3" max="3" width="28.625" style="39" customWidth="1"/>
    <col min="4" max="5" width="6.00390625" style="39" customWidth="1"/>
    <col min="6" max="6" width="5.875" style="39" customWidth="1"/>
    <col min="7" max="7" width="6.25390625" style="39" customWidth="1"/>
    <col min="8" max="8" width="7.875" style="39" customWidth="1"/>
    <col min="9" max="9" width="5.875" style="39" customWidth="1"/>
    <col min="10" max="10" width="6.00390625" style="39" customWidth="1"/>
    <col min="11" max="11" width="6.375" style="39" customWidth="1"/>
    <col min="12" max="12" width="6.125" style="39" customWidth="1"/>
    <col min="13" max="13" width="7.875" style="39" customWidth="1"/>
    <col min="14" max="14" width="7.125" style="39" customWidth="1"/>
    <col min="15" max="15" width="7.625" style="39" customWidth="1"/>
    <col min="16" max="16" width="7.875" style="39" customWidth="1"/>
    <col min="17" max="17" width="8.125" style="39" customWidth="1"/>
    <col min="18" max="16384" width="9.125" style="39" customWidth="1"/>
  </cols>
  <sheetData>
    <row r="1" spans="1:17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4.25">
      <c r="A2" s="188" t="s">
        <v>240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14.25">
      <c r="A3" s="33"/>
      <c r="B3" s="33"/>
      <c r="C3" s="189" t="str">
        <f>'KOPSAV.APR. 1'!C21</f>
        <v>Demontāžas darbi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33"/>
    </row>
    <row r="4" spans="1:17" ht="12.75">
      <c r="A4" s="169" t="s">
        <v>12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ht="12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ht="12.75">
      <c r="A6" s="181" t="s">
        <v>13</v>
      </c>
      <c r="B6" s="181"/>
      <c r="C6" s="180" t="str">
        <f>'KOPSAV.APR. 1'!C6:H6</f>
        <v>Siguldas pilsētas CSS maģistrālo siltumtīklu rekonstrukcija 3. un 6. kvartālā (saskaņā ar Siguldas siltumapgādes attīstības plānu) Siguldā, Siguldas novadā. 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36"/>
    </row>
    <row r="7" spans="1:17" ht="12.75">
      <c r="A7" s="181" t="s">
        <v>14</v>
      </c>
      <c r="B7" s="181"/>
      <c r="C7" s="180" t="str">
        <f>'KOPSAV.APR. 1'!C7:H7</f>
        <v>SAT (Jaunatnes iela - Kaijas iela)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36"/>
    </row>
    <row r="8" spans="1:17" ht="15">
      <c r="A8" s="181" t="s">
        <v>15</v>
      </c>
      <c r="B8" s="181"/>
      <c r="C8" s="180" t="str">
        <f>'KOPSAV.APR. 1'!C9:H9</f>
        <v>Sigulda, Siguldas novads, Latvija</v>
      </c>
      <c r="D8" s="180"/>
      <c r="E8" s="180"/>
      <c r="F8" s="180"/>
      <c r="G8" s="180"/>
      <c r="H8" s="180"/>
      <c r="I8" s="180"/>
      <c r="J8" s="186"/>
      <c r="K8" s="186"/>
      <c r="L8" s="187"/>
      <c r="M8" s="187"/>
      <c r="N8" s="187"/>
      <c r="O8" s="187"/>
      <c r="P8" s="187"/>
      <c r="Q8" s="187"/>
    </row>
    <row r="9" spans="1:17" ht="12.75">
      <c r="A9" s="181" t="s">
        <v>16</v>
      </c>
      <c r="B9" s="181"/>
      <c r="C9" s="182">
        <f>'KOPSAV.APR. 1'!C10:H10</f>
        <v>0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ht="12.75">
      <c r="A10" s="181" t="s">
        <v>47</v>
      </c>
      <c r="B10" s="181"/>
      <c r="C10" s="16"/>
      <c r="D10" s="182" t="s">
        <v>87</v>
      </c>
      <c r="E10" s="182"/>
      <c r="F10" s="182"/>
      <c r="G10" s="183" t="s">
        <v>17</v>
      </c>
      <c r="H10" s="183"/>
      <c r="I10" s="183"/>
      <c r="J10" s="169" t="s">
        <v>18</v>
      </c>
      <c r="K10" s="169"/>
      <c r="L10" s="169"/>
      <c r="M10" s="169"/>
      <c r="N10" s="184">
        <f>Q31</f>
        <v>0</v>
      </c>
      <c r="O10" s="185"/>
      <c r="P10" s="13" t="s">
        <v>48</v>
      </c>
      <c r="Q10" s="14"/>
    </row>
    <row r="11" spans="1:17" ht="13.5" thickBo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 t="s">
        <v>19</v>
      </c>
      <c r="L11" s="168"/>
      <c r="M11" s="17" t="s">
        <v>91</v>
      </c>
      <c r="N11" s="13" t="s">
        <v>20</v>
      </c>
      <c r="O11" s="180"/>
      <c r="P11" s="180"/>
      <c r="Q11" s="180"/>
    </row>
    <row r="12" spans="1:17" ht="13.5" thickBot="1">
      <c r="A12" s="18" t="s">
        <v>21</v>
      </c>
      <c r="B12" s="18"/>
      <c r="C12" s="19"/>
      <c r="D12" s="18" t="s">
        <v>102</v>
      </c>
      <c r="E12" s="18" t="s">
        <v>2</v>
      </c>
      <c r="F12" s="20" t="s">
        <v>3</v>
      </c>
      <c r="G12" s="177" t="s">
        <v>22</v>
      </c>
      <c r="H12" s="178"/>
      <c r="I12" s="178"/>
      <c r="J12" s="178"/>
      <c r="K12" s="178"/>
      <c r="L12" s="179"/>
      <c r="M12" s="21"/>
      <c r="N12" s="21"/>
      <c r="O12" s="21" t="s">
        <v>23</v>
      </c>
      <c r="P12" s="21" t="s">
        <v>4</v>
      </c>
      <c r="Q12" s="22" t="s">
        <v>48</v>
      </c>
    </row>
    <row r="13" spans="1:17" ht="12.75">
      <c r="A13" s="23" t="s">
        <v>24</v>
      </c>
      <c r="B13" s="23" t="s">
        <v>25</v>
      </c>
      <c r="C13" s="23" t="s">
        <v>26</v>
      </c>
      <c r="D13" s="23"/>
      <c r="E13" s="23" t="s">
        <v>5</v>
      </c>
      <c r="F13" s="24" t="s">
        <v>6</v>
      </c>
      <c r="G13" s="23" t="s">
        <v>27</v>
      </c>
      <c r="H13" s="18" t="s">
        <v>28</v>
      </c>
      <c r="I13" s="18" t="s">
        <v>29</v>
      </c>
      <c r="J13" s="18" t="s">
        <v>30</v>
      </c>
      <c r="K13" s="18" t="s">
        <v>31</v>
      </c>
      <c r="L13" s="18" t="s">
        <v>32</v>
      </c>
      <c r="M13" s="25" t="s">
        <v>33</v>
      </c>
      <c r="N13" s="18" t="s">
        <v>29</v>
      </c>
      <c r="O13" s="18" t="s">
        <v>30</v>
      </c>
      <c r="P13" s="18" t="s">
        <v>31</v>
      </c>
      <c r="Q13" s="18" t="s">
        <v>32</v>
      </c>
    </row>
    <row r="14" spans="1:17" ht="12.75">
      <c r="A14" s="23"/>
      <c r="B14" s="23"/>
      <c r="C14" s="23"/>
      <c r="D14" s="23"/>
      <c r="E14" s="24"/>
      <c r="F14" s="24"/>
      <c r="G14" s="23" t="s">
        <v>34</v>
      </c>
      <c r="H14" s="23" t="s">
        <v>35</v>
      </c>
      <c r="I14" s="23" t="s">
        <v>36</v>
      </c>
      <c r="J14" s="23" t="s">
        <v>37</v>
      </c>
      <c r="K14" s="23" t="s">
        <v>38</v>
      </c>
      <c r="L14" s="23" t="s">
        <v>48</v>
      </c>
      <c r="M14" s="26" t="s">
        <v>39</v>
      </c>
      <c r="N14" s="23" t="s">
        <v>36</v>
      </c>
      <c r="O14" s="23" t="s">
        <v>37</v>
      </c>
      <c r="P14" s="23" t="s">
        <v>38</v>
      </c>
      <c r="Q14" s="23" t="s">
        <v>48</v>
      </c>
    </row>
    <row r="15" spans="1:17" ht="13.5" thickBot="1">
      <c r="A15" s="27" t="s">
        <v>8</v>
      </c>
      <c r="B15" s="27"/>
      <c r="C15" s="27"/>
      <c r="D15" s="27"/>
      <c r="E15" s="28"/>
      <c r="F15" s="28"/>
      <c r="G15" s="27" t="s">
        <v>40</v>
      </c>
      <c r="H15" s="27" t="s">
        <v>49</v>
      </c>
      <c r="I15" s="27" t="s">
        <v>48</v>
      </c>
      <c r="J15" s="27" t="s">
        <v>48</v>
      </c>
      <c r="K15" s="27" t="s">
        <v>48</v>
      </c>
      <c r="L15" s="27"/>
      <c r="M15" s="29" t="s">
        <v>40</v>
      </c>
      <c r="N15" s="27" t="s">
        <v>48</v>
      </c>
      <c r="O15" s="27" t="s">
        <v>48</v>
      </c>
      <c r="P15" s="27" t="s">
        <v>48</v>
      </c>
      <c r="Q15" s="27"/>
    </row>
    <row r="16" spans="1:17" ht="13.5" thickBot="1">
      <c r="A16" s="30">
        <v>1</v>
      </c>
      <c r="B16" s="30">
        <v>2</v>
      </c>
      <c r="C16" s="30">
        <v>3</v>
      </c>
      <c r="D16" s="30">
        <v>4</v>
      </c>
      <c r="E16" s="30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  <c r="Q16" s="30">
        <v>17</v>
      </c>
    </row>
    <row r="17" spans="1:17" ht="12.75">
      <c r="A17" s="8">
        <v>1</v>
      </c>
      <c r="B17" s="8"/>
      <c r="C17" s="76" t="s">
        <v>69</v>
      </c>
      <c r="D17" s="8"/>
      <c r="E17" s="8"/>
      <c r="F17" s="12"/>
      <c r="G17" s="12"/>
      <c r="H17" s="12"/>
      <c r="I17" s="12"/>
      <c r="J17" s="40"/>
      <c r="K17" s="8"/>
      <c r="L17" s="12"/>
      <c r="M17" s="12"/>
      <c r="N17" s="12"/>
      <c r="O17" s="12"/>
      <c r="P17" s="12"/>
      <c r="Q17" s="12"/>
    </row>
    <row r="18" spans="1:17" ht="25.5">
      <c r="A18" s="8">
        <v>2</v>
      </c>
      <c r="B18" s="8"/>
      <c r="C18" s="79" t="s">
        <v>144</v>
      </c>
      <c r="D18" s="9"/>
      <c r="E18" s="9" t="s">
        <v>0</v>
      </c>
      <c r="F18" s="10">
        <v>372</v>
      </c>
      <c r="G18" s="82"/>
      <c r="H18" s="83"/>
      <c r="I18" s="82">
        <f>ROUND(G18*H18,2)</f>
        <v>0</v>
      </c>
      <c r="J18" s="84"/>
      <c r="K18" s="82"/>
      <c r="L18" s="82"/>
      <c r="M18" s="82">
        <f>F18*G18</f>
        <v>0</v>
      </c>
      <c r="N18" s="82">
        <f>F18*I18</f>
        <v>0</v>
      </c>
      <c r="O18" s="82">
        <f>F18*J18</f>
        <v>0</v>
      </c>
      <c r="P18" s="82">
        <f>F18*K18</f>
        <v>0</v>
      </c>
      <c r="Q18" s="82">
        <f>SUM(N18:P18)</f>
        <v>0</v>
      </c>
    </row>
    <row r="19" spans="1:17" ht="12.75">
      <c r="A19" s="8">
        <v>3</v>
      </c>
      <c r="B19" s="8"/>
      <c r="C19" s="79" t="s">
        <v>145</v>
      </c>
      <c r="D19" s="9"/>
      <c r="E19" s="9" t="s">
        <v>0</v>
      </c>
      <c r="F19" s="10">
        <v>305</v>
      </c>
      <c r="G19" s="82"/>
      <c r="H19" s="83"/>
      <c r="I19" s="82">
        <f aca="true" t="shared" si="0" ref="I19:I25">ROUND(G19*H19,2)</f>
        <v>0</v>
      </c>
      <c r="J19" s="84"/>
      <c r="K19" s="82"/>
      <c r="L19" s="82"/>
      <c r="M19" s="82">
        <f aca="true" t="shared" si="1" ref="M19:M25">F19*G19</f>
        <v>0</v>
      </c>
      <c r="N19" s="82">
        <f aca="true" t="shared" si="2" ref="N19:N25">F19*I19</f>
        <v>0</v>
      </c>
      <c r="O19" s="82">
        <f aca="true" t="shared" si="3" ref="O19:O25">F19*J19</f>
        <v>0</v>
      </c>
      <c r="P19" s="82">
        <f aca="true" t="shared" si="4" ref="P19:P25">F19*K19</f>
        <v>0</v>
      </c>
      <c r="Q19" s="82">
        <f aca="true" t="shared" si="5" ref="Q19:Q25">SUM(N19:P19)</f>
        <v>0</v>
      </c>
    </row>
    <row r="20" spans="1:17" ht="12.75">
      <c r="A20" s="8">
        <v>4</v>
      </c>
      <c r="B20" s="8"/>
      <c r="C20" s="79" t="s">
        <v>146</v>
      </c>
      <c r="D20" s="9"/>
      <c r="E20" s="9" t="s">
        <v>1</v>
      </c>
      <c r="F20" s="10">
        <v>121</v>
      </c>
      <c r="G20" s="82"/>
      <c r="H20" s="83"/>
      <c r="I20" s="82">
        <f t="shared" si="0"/>
        <v>0</v>
      </c>
      <c r="J20" s="84"/>
      <c r="K20" s="82"/>
      <c r="L20" s="82"/>
      <c r="M20" s="82">
        <f t="shared" si="1"/>
        <v>0</v>
      </c>
      <c r="N20" s="82">
        <f t="shared" si="2"/>
        <v>0</v>
      </c>
      <c r="O20" s="82">
        <f t="shared" si="3"/>
        <v>0</v>
      </c>
      <c r="P20" s="82">
        <f t="shared" si="4"/>
        <v>0</v>
      </c>
      <c r="Q20" s="82">
        <f t="shared" si="5"/>
        <v>0</v>
      </c>
    </row>
    <row r="21" spans="1:17" ht="12.75">
      <c r="A21" s="8">
        <v>5</v>
      </c>
      <c r="B21" s="8"/>
      <c r="C21" s="79" t="s">
        <v>147</v>
      </c>
      <c r="D21" s="9"/>
      <c r="E21" s="9" t="s">
        <v>1</v>
      </c>
      <c r="F21" s="10">
        <v>20</v>
      </c>
      <c r="G21" s="82"/>
      <c r="H21" s="83"/>
      <c r="I21" s="82">
        <f t="shared" si="0"/>
        <v>0</v>
      </c>
      <c r="J21" s="84"/>
      <c r="K21" s="82"/>
      <c r="L21" s="82"/>
      <c r="M21" s="82">
        <f t="shared" si="1"/>
        <v>0</v>
      </c>
      <c r="N21" s="82">
        <f t="shared" si="2"/>
        <v>0</v>
      </c>
      <c r="O21" s="82">
        <f t="shared" si="3"/>
        <v>0</v>
      </c>
      <c r="P21" s="82">
        <f t="shared" si="4"/>
        <v>0</v>
      </c>
      <c r="Q21" s="82">
        <f t="shared" si="5"/>
        <v>0</v>
      </c>
    </row>
    <row r="22" spans="1:17" ht="12.75">
      <c r="A22" s="8">
        <v>6</v>
      </c>
      <c r="B22" s="8"/>
      <c r="C22" s="79" t="s">
        <v>148</v>
      </c>
      <c r="D22" s="9"/>
      <c r="E22" s="9" t="s">
        <v>1</v>
      </c>
      <c r="F22" s="10" t="s">
        <v>149</v>
      </c>
      <c r="G22" s="82"/>
      <c r="H22" s="83"/>
      <c r="I22" s="82">
        <f t="shared" si="0"/>
        <v>0</v>
      </c>
      <c r="J22" s="84"/>
      <c r="K22" s="82"/>
      <c r="L22" s="82"/>
      <c r="M22" s="82">
        <f t="shared" si="1"/>
        <v>0</v>
      </c>
      <c r="N22" s="82">
        <f t="shared" si="2"/>
        <v>0</v>
      </c>
      <c r="O22" s="82">
        <f t="shared" si="3"/>
        <v>0</v>
      </c>
      <c r="P22" s="82">
        <f t="shared" si="4"/>
        <v>0</v>
      </c>
      <c r="Q22" s="82">
        <f t="shared" si="5"/>
        <v>0</v>
      </c>
    </row>
    <row r="23" spans="1:17" ht="12.75">
      <c r="A23" s="8">
        <v>7</v>
      </c>
      <c r="B23" s="8"/>
      <c r="C23" s="79" t="s">
        <v>150</v>
      </c>
      <c r="D23" s="9"/>
      <c r="E23" s="9" t="s">
        <v>1</v>
      </c>
      <c r="F23" s="10" t="s">
        <v>151</v>
      </c>
      <c r="G23" s="82"/>
      <c r="H23" s="83"/>
      <c r="I23" s="82">
        <f t="shared" si="0"/>
        <v>0</v>
      </c>
      <c r="J23" s="84"/>
      <c r="K23" s="82"/>
      <c r="L23" s="82"/>
      <c r="M23" s="82">
        <f t="shared" si="1"/>
        <v>0</v>
      </c>
      <c r="N23" s="82">
        <f t="shared" si="2"/>
        <v>0</v>
      </c>
      <c r="O23" s="82">
        <f t="shared" si="3"/>
        <v>0</v>
      </c>
      <c r="P23" s="82">
        <f t="shared" si="4"/>
        <v>0</v>
      </c>
      <c r="Q23" s="82">
        <f t="shared" si="5"/>
        <v>0</v>
      </c>
    </row>
    <row r="24" spans="1:17" ht="12.75">
      <c r="A24" s="8">
        <v>8</v>
      </c>
      <c r="B24" s="8"/>
      <c r="C24" s="79" t="s">
        <v>152</v>
      </c>
      <c r="D24" s="9"/>
      <c r="E24" s="9" t="s">
        <v>122</v>
      </c>
      <c r="F24" s="10">
        <v>1</v>
      </c>
      <c r="G24" s="82"/>
      <c r="H24" s="83"/>
      <c r="I24" s="82">
        <f t="shared" si="0"/>
        <v>0</v>
      </c>
      <c r="J24" s="84"/>
      <c r="K24" s="82"/>
      <c r="L24" s="82"/>
      <c r="M24" s="82">
        <f t="shared" si="1"/>
        <v>0</v>
      </c>
      <c r="N24" s="82">
        <f t="shared" si="2"/>
        <v>0</v>
      </c>
      <c r="O24" s="82">
        <f t="shared" si="3"/>
        <v>0</v>
      </c>
      <c r="P24" s="82">
        <f t="shared" si="4"/>
        <v>0</v>
      </c>
      <c r="Q24" s="82">
        <f t="shared" si="5"/>
        <v>0</v>
      </c>
    </row>
    <row r="25" spans="1:17" ht="12.75">
      <c r="A25" s="8">
        <v>9</v>
      </c>
      <c r="B25" s="8"/>
      <c r="C25" s="79" t="s">
        <v>153</v>
      </c>
      <c r="D25" s="9"/>
      <c r="E25" s="9" t="s">
        <v>122</v>
      </c>
      <c r="F25" s="10">
        <v>2</v>
      </c>
      <c r="G25" s="82"/>
      <c r="H25" s="83"/>
      <c r="I25" s="82">
        <f t="shared" si="0"/>
        <v>0</v>
      </c>
      <c r="J25" s="84"/>
      <c r="K25" s="82"/>
      <c r="L25" s="82"/>
      <c r="M25" s="82">
        <f t="shared" si="1"/>
        <v>0</v>
      </c>
      <c r="N25" s="82">
        <f t="shared" si="2"/>
        <v>0</v>
      </c>
      <c r="O25" s="82">
        <f t="shared" si="3"/>
        <v>0</v>
      </c>
      <c r="P25" s="82">
        <f t="shared" si="4"/>
        <v>0</v>
      </c>
      <c r="Q25" s="82">
        <f t="shared" si="5"/>
        <v>0</v>
      </c>
    </row>
    <row r="26" spans="1:17" ht="12.75">
      <c r="A26" s="8">
        <v>10</v>
      </c>
      <c r="B26" s="8"/>
      <c r="C26" s="40"/>
      <c r="D26" s="8"/>
      <c r="E26" s="8"/>
      <c r="F26" s="12"/>
      <c r="G26" s="12"/>
      <c r="H26" s="12"/>
      <c r="I26" s="12"/>
      <c r="J26" s="40"/>
      <c r="K26" s="8"/>
      <c r="L26" s="12"/>
      <c r="M26" s="12"/>
      <c r="N26" s="12"/>
      <c r="O26" s="12"/>
      <c r="P26" s="12"/>
      <c r="Q26" s="12"/>
    </row>
    <row r="27" spans="1:17" ht="12.75">
      <c r="A27" s="2"/>
      <c r="B27" s="2"/>
      <c r="C27" s="171" t="s">
        <v>9</v>
      </c>
      <c r="D27" s="171"/>
      <c r="E27" s="171"/>
      <c r="F27" s="171"/>
      <c r="G27" s="171"/>
      <c r="H27" s="171"/>
      <c r="I27" s="171"/>
      <c r="J27" s="171"/>
      <c r="K27" s="171"/>
      <c r="L27" s="171"/>
      <c r="M27" s="4">
        <f>SUM(M17:M26)</f>
        <v>0</v>
      </c>
      <c r="N27" s="4">
        <f>SUM(N17:N26)</f>
        <v>0</v>
      </c>
      <c r="O27" s="4">
        <f>SUM(O17:O26)</f>
        <v>0</v>
      </c>
      <c r="P27" s="4">
        <f>SUM(P17:P26)</f>
        <v>0</v>
      </c>
      <c r="Q27" s="4">
        <f>SUM(Q17:Q26)</f>
        <v>0</v>
      </c>
    </row>
    <row r="28" spans="1:17" ht="12.75">
      <c r="A28" s="2"/>
      <c r="B28" s="2"/>
      <c r="C28" s="171" t="s">
        <v>96</v>
      </c>
      <c r="D28" s="171"/>
      <c r="E28" s="171"/>
      <c r="F28" s="171"/>
      <c r="G28" s="171"/>
      <c r="H28" s="171"/>
      <c r="I28" s="171"/>
      <c r="J28" s="171"/>
      <c r="K28" s="171"/>
      <c r="L28" s="171"/>
      <c r="M28" s="4"/>
      <c r="N28" s="37"/>
      <c r="O28" s="10">
        <f>ROUND(O27*0,2)</f>
        <v>0</v>
      </c>
      <c r="P28" s="3"/>
      <c r="Q28" s="2"/>
    </row>
    <row r="29" spans="1:17" ht="12.75">
      <c r="A29" s="2"/>
      <c r="B29" s="2"/>
      <c r="C29" s="172" t="s">
        <v>10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0">
        <f>SUM(M27)</f>
        <v>0</v>
      </c>
      <c r="N29" s="7">
        <f>N27</f>
        <v>0</v>
      </c>
      <c r="O29" s="7">
        <f>SUM(O27:O28)</f>
        <v>0</v>
      </c>
      <c r="P29" s="74">
        <f>SUM(P27)</f>
        <v>0</v>
      </c>
      <c r="Q29" s="7">
        <f>SUM(N29:P29)</f>
        <v>0</v>
      </c>
    </row>
    <row r="30" spans="1:17" ht="12.7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7" ht="12.7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5" t="s">
        <v>7</v>
      </c>
      <c r="O31" s="32" t="s">
        <v>48</v>
      </c>
      <c r="P31" s="32"/>
      <c r="Q31" s="32">
        <f>Q29</f>
        <v>0</v>
      </c>
    </row>
    <row r="32" spans="1:17" ht="12.7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</row>
    <row r="33" spans="1:17" ht="12.7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</row>
    <row r="34" spans="1:17" ht="12.75">
      <c r="A34" s="168" t="s">
        <v>41</v>
      </c>
      <c r="B34" s="168"/>
      <c r="C34" s="170"/>
      <c r="D34" s="170"/>
      <c r="E34" s="170"/>
      <c r="F34" s="170"/>
      <c r="G34" s="168"/>
      <c r="H34" s="168"/>
      <c r="I34" s="168"/>
      <c r="J34" s="168"/>
      <c r="K34" s="168"/>
      <c r="L34" s="168"/>
      <c r="M34" s="175"/>
      <c r="N34" s="175"/>
      <c r="O34" s="175"/>
      <c r="P34" s="175"/>
      <c r="Q34" s="175"/>
    </row>
    <row r="35" spans="1:17" ht="12.75">
      <c r="A35" s="168"/>
      <c r="B35" s="168"/>
      <c r="C35" s="169" t="s">
        <v>42</v>
      </c>
      <c r="D35" s="169"/>
      <c r="E35" s="169"/>
      <c r="F35" s="169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</row>
    <row r="36" spans="1:17" ht="12.75">
      <c r="A36" s="13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12.75">
      <c r="A37" s="13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12.75">
      <c r="A38" s="13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12.75">
      <c r="A39" s="13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ht="12.75">
      <c r="A40" s="13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</sheetData>
  <sheetProtection/>
  <mergeCells count="39">
    <mergeCell ref="A2:Q2"/>
    <mergeCell ref="A6:B6"/>
    <mergeCell ref="C6:P6"/>
    <mergeCell ref="C3:P3"/>
    <mergeCell ref="A4:Q4"/>
    <mergeCell ref="A5:Q5"/>
    <mergeCell ref="A7:B7"/>
    <mergeCell ref="C7:P7"/>
    <mergeCell ref="A8:B8"/>
    <mergeCell ref="C8:I8"/>
    <mergeCell ref="J8:K8"/>
    <mergeCell ref="L8:Q8"/>
    <mergeCell ref="A9:B9"/>
    <mergeCell ref="C9:Q9"/>
    <mergeCell ref="A10:B10"/>
    <mergeCell ref="D10:F10"/>
    <mergeCell ref="G10:I10"/>
    <mergeCell ref="J10:M10"/>
    <mergeCell ref="N10:O10"/>
    <mergeCell ref="A33:Q33"/>
    <mergeCell ref="K11:L11"/>
    <mergeCell ref="G12:L12"/>
    <mergeCell ref="A32:Q32"/>
    <mergeCell ref="C27:L27"/>
    <mergeCell ref="A11:J11"/>
    <mergeCell ref="O11:Q11"/>
    <mergeCell ref="C28:L28"/>
    <mergeCell ref="C29:L29"/>
    <mergeCell ref="A30:Q30"/>
    <mergeCell ref="A31:M31"/>
    <mergeCell ref="C35:F35"/>
    <mergeCell ref="G35:L35"/>
    <mergeCell ref="M35:Q35"/>
    <mergeCell ref="A34:B34"/>
    <mergeCell ref="C34:F34"/>
    <mergeCell ref="M34:Q34"/>
    <mergeCell ref="G34:I34"/>
    <mergeCell ref="J34:L34"/>
    <mergeCell ref="A35:B35"/>
  </mergeCells>
  <printOptions gridLines="1"/>
  <pageMargins left="0.51" right="0.39" top="0.56" bottom="0.53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115" zoomScaleSheetLayoutView="115" workbookViewId="0" topLeftCell="A1">
      <selection activeCell="A28" sqref="A28:Q28"/>
    </sheetView>
  </sheetViews>
  <sheetFormatPr defaultColWidth="9.00390625" defaultRowHeight="12.75"/>
  <cols>
    <col min="1" max="1" width="4.00390625" style="39" customWidth="1"/>
    <col min="2" max="2" width="12.625" style="39" customWidth="1"/>
    <col min="3" max="3" width="25.75390625" style="39" customWidth="1"/>
    <col min="4" max="5" width="6.00390625" style="39" customWidth="1"/>
    <col min="6" max="6" width="6.625" style="39" customWidth="1"/>
    <col min="7" max="7" width="7.375" style="39" customWidth="1"/>
    <col min="8" max="8" width="8.25390625" style="39" customWidth="1"/>
    <col min="9" max="9" width="6.125" style="39" customWidth="1"/>
    <col min="10" max="10" width="6.625" style="39" customWidth="1"/>
    <col min="11" max="11" width="7.25390625" style="39" customWidth="1"/>
    <col min="12" max="12" width="7.625" style="39" customWidth="1"/>
    <col min="13" max="13" width="7.375" style="39" customWidth="1"/>
    <col min="14" max="14" width="8.25390625" style="39" customWidth="1"/>
    <col min="15" max="15" width="8.375" style="39" customWidth="1"/>
    <col min="16" max="16" width="7.25390625" style="39" customWidth="1"/>
    <col min="17" max="17" width="8.625" style="39" customWidth="1"/>
    <col min="18" max="16384" width="9.125" style="39" customWidth="1"/>
  </cols>
  <sheetData>
    <row r="1" spans="1:17" ht="14.25">
      <c r="A1" s="188" t="s">
        <v>241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4.25">
      <c r="A2" s="33"/>
      <c r="B2" s="33"/>
      <c r="C2" s="190" t="str">
        <f>'KOPSAV.APR. 1'!C22</f>
        <v>Labiekārtošanas darbi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3"/>
    </row>
    <row r="3" spans="1:17" ht="12.75">
      <c r="A3" s="169" t="s">
        <v>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ht="12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7" ht="12.75">
      <c r="A5" s="181" t="s">
        <v>13</v>
      </c>
      <c r="B5" s="181"/>
      <c r="C5" s="180" t="str">
        <f>'KOPSAV.APR. 1'!C6:H6</f>
        <v>Siguldas pilsētas CSS maģistrālo siltumtīklu rekonstrukcija 3. un 6. kvartālā (saskaņā ar Siguldas siltumapgādes attīstības plānu) Siguldā, Siguldas novadā. 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36"/>
    </row>
    <row r="6" spans="1:17" ht="12.75">
      <c r="A6" s="181" t="s">
        <v>14</v>
      </c>
      <c r="B6" s="181"/>
      <c r="C6" s="182" t="str">
        <f>'KOPSAV.APR. 1'!C7:H7</f>
        <v>SAT (Jaunatnes iela - Kaijas iela)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36"/>
    </row>
    <row r="7" spans="1:17" ht="15">
      <c r="A7" s="181" t="s">
        <v>15</v>
      </c>
      <c r="B7" s="181"/>
      <c r="C7" s="182" t="str">
        <f>'KOPSAV.APR. 1'!C9:H9</f>
        <v>Sigulda, Siguldas novads, Latvija</v>
      </c>
      <c r="D7" s="182"/>
      <c r="E7" s="182"/>
      <c r="F7" s="182"/>
      <c r="G7" s="182"/>
      <c r="H7" s="182"/>
      <c r="I7" s="182"/>
      <c r="J7" s="186"/>
      <c r="K7" s="186"/>
      <c r="L7" s="187"/>
      <c r="M7" s="187"/>
      <c r="N7" s="187"/>
      <c r="O7" s="187"/>
      <c r="P7" s="187"/>
      <c r="Q7" s="187"/>
    </row>
    <row r="8" spans="1:17" ht="12.75">
      <c r="A8" s="181" t="s">
        <v>16</v>
      </c>
      <c r="B8" s="181"/>
      <c r="C8" s="182">
        <f>'KOPSAV.APR. 1'!C10:H10</f>
        <v>0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9" spans="1:17" ht="12.75">
      <c r="A9" s="181" t="s">
        <v>47</v>
      </c>
      <c r="B9" s="181"/>
      <c r="C9" s="16"/>
      <c r="D9" s="182"/>
      <c r="E9" s="182"/>
      <c r="F9" s="182"/>
      <c r="G9" s="183" t="s">
        <v>17</v>
      </c>
      <c r="H9" s="183"/>
      <c r="I9" s="183"/>
      <c r="J9" s="169" t="s">
        <v>18</v>
      </c>
      <c r="K9" s="169"/>
      <c r="L9" s="169"/>
      <c r="M9" s="169"/>
      <c r="N9" s="184">
        <f>Q29</f>
        <v>0</v>
      </c>
      <c r="O9" s="185"/>
      <c r="P9" s="13" t="s">
        <v>48</v>
      </c>
      <c r="Q9" s="14"/>
    </row>
    <row r="10" spans="1:17" ht="13.5" thickBo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 t="s">
        <v>19</v>
      </c>
      <c r="L10" s="168"/>
      <c r="M10" s="17" t="s">
        <v>91</v>
      </c>
      <c r="N10" s="13" t="s">
        <v>20</v>
      </c>
      <c r="O10" s="180"/>
      <c r="P10" s="180"/>
      <c r="Q10" s="180"/>
    </row>
    <row r="11" spans="1:17" ht="13.5" thickBot="1">
      <c r="A11" s="18" t="s">
        <v>21</v>
      </c>
      <c r="B11" s="18"/>
      <c r="C11" s="19"/>
      <c r="D11" s="18" t="s">
        <v>102</v>
      </c>
      <c r="E11" s="20" t="s">
        <v>104</v>
      </c>
      <c r="F11" s="20" t="s">
        <v>3</v>
      </c>
      <c r="G11" s="177" t="s">
        <v>22</v>
      </c>
      <c r="H11" s="178"/>
      <c r="I11" s="178"/>
      <c r="J11" s="178"/>
      <c r="K11" s="178"/>
      <c r="L11" s="179"/>
      <c r="M11" s="21"/>
      <c r="N11" s="21"/>
      <c r="O11" s="21" t="s">
        <v>23</v>
      </c>
      <c r="P11" s="21" t="s">
        <v>4</v>
      </c>
      <c r="Q11" s="22" t="s">
        <v>48</v>
      </c>
    </row>
    <row r="12" spans="1:17" ht="12.75">
      <c r="A12" s="23" t="s">
        <v>24</v>
      </c>
      <c r="B12" s="23" t="s">
        <v>25</v>
      </c>
      <c r="C12" s="23" t="s">
        <v>26</v>
      </c>
      <c r="D12" s="23"/>
      <c r="E12" s="24" t="s">
        <v>5</v>
      </c>
      <c r="F12" s="24" t="s">
        <v>6</v>
      </c>
      <c r="G12" s="23" t="s">
        <v>27</v>
      </c>
      <c r="H12" s="18" t="s">
        <v>28</v>
      </c>
      <c r="I12" s="18" t="s">
        <v>29</v>
      </c>
      <c r="J12" s="18" t="s">
        <v>30</v>
      </c>
      <c r="K12" s="18" t="s">
        <v>31</v>
      </c>
      <c r="L12" s="18" t="s">
        <v>32</v>
      </c>
      <c r="M12" s="25" t="s">
        <v>33</v>
      </c>
      <c r="N12" s="18" t="s">
        <v>29</v>
      </c>
      <c r="O12" s="18" t="s">
        <v>30</v>
      </c>
      <c r="P12" s="18" t="s">
        <v>31</v>
      </c>
      <c r="Q12" s="18" t="s">
        <v>32</v>
      </c>
    </row>
    <row r="13" spans="1:17" ht="12.75">
      <c r="A13" s="23"/>
      <c r="B13" s="23"/>
      <c r="C13" s="23"/>
      <c r="D13" s="23"/>
      <c r="E13" s="24"/>
      <c r="F13" s="24"/>
      <c r="G13" s="23" t="s">
        <v>34</v>
      </c>
      <c r="H13" s="23" t="s">
        <v>35</v>
      </c>
      <c r="I13" s="23" t="s">
        <v>36</v>
      </c>
      <c r="J13" s="23" t="s">
        <v>37</v>
      </c>
      <c r="K13" s="23" t="s">
        <v>38</v>
      </c>
      <c r="L13" s="23" t="s">
        <v>48</v>
      </c>
      <c r="M13" s="26" t="s">
        <v>39</v>
      </c>
      <c r="N13" s="23" t="s">
        <v>36</v>
      </c>
      <c r="O13" s="23" t="s">
        <v>37</v>
      </c>
      <c r="P13" s="23" t="s">
        <v>38</v>
      </c>
      <c r="Q13" s="23" t="s">
        <v>48</v>
      </c>
    </row>
    <row r="14" spans="1:17" ht="13.5" thickBot="1">
      <c r="A14" s="27" t="s">
        <v>8</v>
      </c>
      <c r="B14" s="27"/>
      <c r="C14" s="27"/>
      <c r="D14" s="27"/>
      <c r="E14" s="28"/>
      <c r="F14" s="28"/>
      <c r="G14" s="27" t="s">
        <v>40</v>
      </c>
      <c r="H14" s="27" t="s">
        <v>49</v>
      </c>
      <c r="I14" s="27" t="s">
        <v>48</v>
      </c>
      <c r="J14" s="27" t="s">
        <v>48</v>
      </c>
      <c r="K14" s="27" t="s">
        <v>48</v>
      </c>
      <c r="L14" s="27"/>
      <c r="M14" s="29" t="s">
        <v>40</v>
      </c>
      <c r="N14" s="27" t="s">
        <v>48</v>
      </c>
      <c r="O14" s="27" t="s">
        <v>48</v>
      </c>
      <c r="P14" s="27" t="s">
        <v>48</v>
      </c>
      <c r="Q14" s="27"/>
    </row>
    <row r="15" spans="1:17" ht="13.5" thickBot="1">
      <c r="A15" s="30">
        <v>1</v>
      </c>
      <c r="B15" s="30">
        <v>2</v>
      </c>
      <c r="C15" s="81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30">
        <v>10</v>
      </c>
      <c r="K15" s="30">
        <v>11</v>
      </c>
      <c r="L15" s="30">
        <v>12</v>
      </c>
      <c r="M15" s="30">
        <v>13</v>
      </c>
      <c r="N15" s="30">
        <v>14</v>
      </c>
      <c r="O15" s="30">
        <v>15</v>
      </c>
      <c r="P15" s="30">
        <v>16</v>
      </c>
      <c r="Q15" s="30">
        <v>17</v>
      </c>
    </row>
    <row r="16" spans="1:17" ht="12.75">
      <c r="A16" s="31">
        <v>1</v>
      </c>
      <c r="B16" s="8"/>
      <c r="C16" s="78" t="s">
        <v>75</v>
      </c>
      <c r="D16" s="8"/>
      <c r="E16" s="8"/>
      <c r="F16" s="1"/>
      <c r="G16" s="1"/>
      <c r="H16" s="1"/>
      <c r="I16" s="31"/>
      <c r="J16" s="43"/>
      <c r="K16" s="1"/>
      <c r="L16" s="12"/>
      <c r="M16" s="12"/>
      <c r="N16" s="12"/>
      <c r="O16" s="12"/>
      <c r="P16" s="12"/>
      <c r="Q16" s="12"/>
    </row>
    <row r="17" spans="1:17" ht="51">
      <c r="A17" s="2">
        <v>2</v>
      </c>
      <c r="B17" s="9"/>
      <c r="C17" s="79" t="s">
        <v>154</v>
      </c>
      <c r="D17" s="9"/>
      <c r="E17" s="9" t="s">
        <v>1</v>
      </c>
      <c r="F17" s="4">
        <v>121</v>
      </c>
      <c r="G17" s="82"/>
      <c r="H17" s="83"/>
      <c r="I17" s="82">
        <f>ROUND(G17*H17,2)</f>
        <v>0</v>
      </c>
      <c r="J17" s="84"/>
      <c r="K17" s="82"/>
      <c r="L17" s="82"/>
      <c r="M17" s="82">
        <f>F17*G17</f>
        <v>0</v>
      </c>
      <c r="N17" s="82">
        <f>F17*I17</f>
        <v>0</v>
      </c>
      <c r="O17" s="82">
        <f>F17*J17</f>
        <v>0</v>
      </c>
      <c r="P17" s="82">
        <f>F17*K17</f>
        <v>0</v>
      </c>
      <c r="Q17" s="82">
        <f>SUM(N17:P17)</f>
        <v>0</v>
      </c>
    </row>
    <row r="18" spans="1:17" ht="25.5">
      <c r="A18" s="2">
        <v>3</v>
      </c>
      <c r="B18" s="9"/>
      <c r="C18" s="79" t="s">
        <v>155</v>
      </c>
      <c r="D18" s="9"/>
      <c r="E18" s="9" t="s">
        <v>1</v>
      </c>
      <c r="F18" s="4">
        <v>20</v>
      </c>
      <c r="G18" s="82"/>
      <c r="H18" s="83"/>
      <c r="I18" s="82">
        <f>ROUND(G18*H18,2)</f>
        <v>0</v>
      </c>
      <c r="J18" s="84"/>
      <c r="K18" s="82"/>
      <c r="L18" s="82"/>
      <c r="M18" s="82">
        <f>F18*G18</f>
        <v>0</v>
      </c>
      <c r="N18" s="82">
        <f>F18*I18</f>
        <v>0</v>
      </c>
      <c r="O18" s="82">
        <f>F18*J18</f>
        <v>0</v>
      </c>
      <c r="P18" s="82">
        <f>F18*K18</f>
        <v>0</v>
      </c>
      <c r="Q18" s="82">
        <f>SUM(N18:P18)</f>
        <v>0</v>
      </c>
    </row>
    <row r="19" spans="1:17" ht="12.75">
      <c r="A19" s="2">
        <v>4</v>
      </c>
      <c r="B19" s="9"/>
      <c r="C19" s="79" t="s">
        <v>156</v>
      </c>
      <c r="D19" s="9"/>
      <c r="E19" s="9" t="s">
        <v>1</v>
      </c>
      <c r="F19" s="4" t="s">
        <v>149</v>
      </c>
      <c r="G19" s="82"/>
      <c r="H19" s="83"/>
      <c r="I19" s="82">
        <f>ROUND(G19*H19,2)</f>
        <v>0</v>
      </c>
      <c r="J19" s="84"/>
      <c r="K19" s="82"/>
      <c r="L19" s="82"/>
      <c r="M19" s="82">
        <f>F19*G19</f>
        <v>0</v>
      </c>
      <c r="N19" s="82">
        <f>F19*I19</f>
        <v>0</v>
      </c>
      <c r="O19" s="82">
        <f>F19*J19</f>
        <v>0</v>
      </c>
      <c r="P19" s="82">
        <f>F19*K19</f>
        <v>0</v>
      </c>
      <c r="Q19" s="82">
        <f>SUM(N19:P19)</f>
        <v>0</v>
      </c>
    </row>
    <row r="20" spans="1:17" ht="25.5">
      <c r="A20" s="31">
        <v>5</v>
      </c>
      <c r="B20" s="8"/>
      <c r="C20" s="79" t="s">
        <v>157</v>
      </c>
      <c r="D20" s="9"/>
      <c r="E20" s="9" t="s">
        <v>1</v>
      </c>
      <c r="F20" s="4" t="s">
        <v>151</v>
      </c>
      <c r="G20" s="82"/>
      <c r="H20" s="83"/>
      <c r="I20" s="82">
        <f>ROUND(G20*H20,2)</f>
        <v>0</v>
      </c>
      <c r="J20" s="84"/>
      <c r="K20" s="82"/>
      <c r="L20" s="82"/>
      <c r="M20" s="82">
        <f>F20*G20</f>
        <v>0</v>
      </c>
      <c r="N20" s="82">
        <f>F20*I20</f>
        <v>0</v>
      </c>
      <c r="O20" s="82">
        <f>F20*J20</f>
        <v>0</v>
      </c>
      <c r="P20" s="82">
        <f>F20*K20</f>
        <v>0</v>
      </c>
      <c r="Q20" s="82">
        <f>SUM(N20:P20)</f>
        <v>0</v>
      </c>
    </row>
    <row r="21" spans="1:17" ht="38.25">
      <c r="A21" s="31">
        <v>6</v>
      </c>
      <c r="B21" s="8"/>
      <c r="C21" s="79" t="s">
        <v>158</v>
      </c>
      <c r="D21" s="9"/>
      <c r="E21" s="9" t="s">
        <v>1</v>
      </c>
      <c r="F21" s="4">
        <v>689</v>
      </c>
      <c r="G21" s="82"/>
      <c r="H21" s="83"/>
      <c r="I21" s="82">
        <f>ROUND(G21*H21,2)</f>
        <v>0</v>
      </c>
      <c r="J21" s="84"/>
      <c r="K21" s="82"/>
      <c r="L21" s="82"/>
      <c r="M21" s="82">
        <f>F21*G21</f>
        <v>0</v>
      </c>
      <c r="N21" s="82">
        <f>F21*I21</f>
        <v>0</v>
      </c>
      <c r="O21" s="82">
        <f>F21*J21</f>
        <v>0</v>
      </c>
      <c r="P21" s="82">
        <f>F21*K21</f>
        <v>0</v>
      </c>
      <c r="Q21" s="82">
        <f>SUM(N21:P21)</f>
        <v>0</v>
      </c>
    </row>
    <row r="22" spans="1:17" ht="12.75">
      <c r="A22" s="2">
        <v>7</v>
      </c>
      <c r="B22" s="9"/>
      <c r="C22" s="40"/>
      <c r="D22" s="31"/>
      <c r="E22" s="31"/>
      <c r="F22" s="12"/>
      <c r="G22" s="1"/>
      <c r="H22" s="12"/>
      <c r="I22" s="12"/>
      <c r="J22" s="96"/>
      <c r="K22" s="1"/>
      <c r="L22" s="12"/>
      <c r="M22" s="12"/>
      <c r="N22" s="12"/>
      <c r="O22" s="12"/>
      <c r="P22" s="12"/>
      <c r="Q22" s="12"/>
    </row>
    <row r="23" spans="1:17" ht="12.75" hidden="1">
      <c r="A23" s="3"/>
      <c r="B23" s="34"/>
      <c r="C23" s="6" t="s">
        <v>9</v>
      </c>
      <c r="D23" s="6" t="s">
        <v>48</v>
      </c>
      <c r="E23" s="6"/>
      <c r="F23" s="6"/>
      <c r="G23" s="35"/>
      <c r="H23" s="35"/>
      <c r="I23" s="5"/>
      <c r="J23" s="35"/>
      <c r="K23" s="5"/>
      <c r="L23" s="5"/>
      <c r="M23" s="10"/>
      <c r="N23" s="5"/>
      <c r="O23" s="5"/>
      <c r="P23" s="5"/>
      <c r="Q23" s="5"/>
    </row>
    <row r="24" spans="1:17" ht="12.75" hidden="1">
      <c r="A24" s="2"/>
      <c r="B24" s="2"/>
      <c r="C24" s="171" t="s">
        <v>95</v>
      </c>
      <c r="D24" s="171"/>
      <c r="E24" s="171"/>
      <c r="F24" s="171"/>
      <c r="G24" s="171"/>
      <c r="H24" s="171"/>
      <c r="I24" s="171"/>
      <c r="J24" s="171"/>
      <c r="K24" s="171"/>
      <c r="L24" s="171"/>
      <c r="M24" s="4"/>
      <c r="N24" s="37"/>
      <c r="O24" s="10">
        <f>SUM(O16:O23)*0</f>
        <v>0</v>
      </c>
      <c r="P24" s="3"/>
      <c r="Q24" s="2"/>
    </row>
    <row r="25" spans="1:17" ht="12.75">
      <c r="A25" s="2"/>
      <c r="B25" s="2"/>
      <c r="C25" s="171" t="s">
        <v>9</v>
      </c>
      <c r="D25" s="171"/>
      <c r="E25" s="171"/>
      <c r="F25" s="171"/>
      <c r="G25" s="171"/>
      <c r="H25" s="171"/>
      <c r="I25" s="171"/>
      <c r="J25" s="171"/>
      <c r="K25" s="171"/>
      <c r="L25" s="171"/>
      <c r="M25" s="4">
        <f>SUM(M16:M24)</f>
        <v>0</v>
      </c>
      <c r="N25" s="4">
        <f>SUM(N16:N24)</f>
        <v>0</v>
      </c>
      <c r="O25" s="4">
        <f>SUM(O16:O24)</f>
        <v>0</v>
      </c>
      <c r="P25" s="4">
        <f>SUM(P16:P24)</f>
        <v>0</v>
      </c>
      <c r="Q25" s="4">
        <f>SUM(Q16:Q24)</f>
        <v>0</v>
      </c>
    </row>
    <row r="26" spans="1:17" ht="12.75">
      <c r="A26" s="2"/>
      <c r="B26" s="2"/>
      <c r="C26" s="171" t="s">
        <v>96</v>
      </c>
      <c r="D26" s="171"/>
      <c r="E26" s="171"/>
      <c r="F26" s="171"/>
      <c r="G26" s="171"/>
      <c r="H26" s="171"/>
      <c r="I26" s="171"/>
      <c r="J26" s="171"/>
      <c r="K26" s="171"/>
      <c r="L26" s="171"/>
      <c r="M26" s="4"/>
      <c r="N26" s="37"/>
      <c r="O26" s="10">
        <f>ROUND(O25*0,2)</f>
        <v>0</v>
      </c>
      <c r="P26" s="3"/>
      <c r="Q26" s="2"/>
    </row>
    <row r="27" spans="1:17" ht="12.75">
      <c r="A27" s="2"/>
      <c r="B27" s="2"/>
      <c r="C27" s="172" t="s">
        <v>10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0">
        <f>SUM(M25)</f>
        <v>0</v>
      </c>
      <c r="N27" s="7">
        <f>N25</f>
        <v>0</v>
      </c>
      <c r="O27" s="7">
        <f>SUM(O25:O26)</f>
        <v>0</v>
      </c>
      <c r="P27" s="7">
        <f>SUM(P25)</f>
        <v>0</v>
      </c>
      <c r="Q27" s="7">
        <f>SUM(N27:P27)</f>
        <v>0</v>
      </c>
    </row>
    <row r="28" spans="1:17" ht="12.7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ht="12.7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5" t="s">
        <v>7</v>
      </c>
      <c r="O29" s="32" t="s">
        <v>48</v>
      </c>
      <c r="P29" s="32"/>
      <c r="Q29" s="32">
        <f>Q27</f>
        <v>0</v>
      </c>
    </row>
    <row r="30" spans="1:17" ht="12.7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</row>
    <row r="31" spans="1:17" ht="12.7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1:17" ht="12.75">
      <c r="A32" s="168" t="s">
        <v>41</v>
      </c>
      <c r="B32" s="168"/>
      <c r="C32" s="170"/>
      <c r="D32" s="170"/>
      <c r="E32" s="170"/>
      <c r="F32" s="170"/>
      <c r="G32" s="168"/>
      <c r="H32" s="168"/>
      <c r="I32" s="168"/>
      <c r="J32" s="168"/>
      <c r="K32" s="168"/>
      <c r="L32" s="168"/>
      <c r="M32" s="175"/>
      <c r="N32" s="175"/>
      <c r="O32" s="175"/>
      <c r="P32" s="175"/>
      <c r="Q32" s="175"/>
    </row>
    <row r="33" spans="1:17" ht="12.75">
      <c r="A33" s="168"/>
      <c r="B33" s="168"/>
      <c r="C33" s="169" t="s">
        <v>42</v>
      </c>
      <c r="D33" s="169"/>
      <c r="E33" s="169"/>
      <c r="F33" s="169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</row>
    <row r="34" spans="1:17" ht="12.75">
      <c r="A34" s="13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2.75">
      <c r="A35" s="13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12.75">
      <c r="A36" s="13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12.75">
      <c r="A37" s="13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12.75">
      <c r="A38" s="13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</sheetData>
  <sheetProtection/>
  <mergeCells count="40">
    <mergeCell ref="A1:Q1"/>
    <mergeCell ref="G11:L11"/>
    <mergeCell ref="A5:B5"/>
    <mergeCell ref="C5:P5"/>
    <mergeCell ref="C2:P2"/>
    <mergeCell ref="A3:Q3"/>
    <mergeCell ref="A4:Q4"/>
    <mergeCell ref="A6:B6"/>
    <mergeCell ref="C6:P6"/>
    <mergeCell ref="A7:B7"/>
    <mergeCell ref="C7:I7"/>
    <mergeCell ref="J7:K7"/>
    <mergeCell ref="L7:Q7"/>
    <mergeCell ref="A8:B8"/>
    <mergeCell ref="C8:Q8"/>
    <mergeCell ref="A9:B9"/>
    <mergeCell ref="D9:F9"/>
    <mergeCell ref="G9:I9"/>
    <mergeCell ref="J9:M9"/>
    <mergeCell ref="N9:O9"/>
    <mergeCell ref="O10:Q10"/>
    <mergeCell ref="C33:F33"/>
    <mergeCell ref="G33:L33"/>
    <mergeCell ref="M33:Q33"/>
    <mergeCell ref="A10:J10"/>
    <mergeCell ref="K10:L10"/>
    <mergeCell ref="C26:L26"/>
    <mergeCell ref="C27:L27"/>
    <mergeCell ref="C24:L24"/>
    <mergeCell ref="C25:L25"/>
    <mergeCell ref="A33:B33"/>
    <mergeCell ref="A28:Q28"/>
    <mergeCell ref="A29:M29"/>
    <mergeCell ref="A30:Q30"/>
    <mergeCell ref="A31:Q31"/>
    <mergeCell ref="A32:B32"/>
    <mergeCell ref="C32:F32"/>
    <mergeCell ref="M32:Q32"/>
    <mergeCell ref="G32:I32"/>
    <mergeCell ref="J32:L3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51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6.00390625" style="44" customWidth="1"/>
    <col min="2" max="2" width="12.00390625" style="44" customWidth="1"/>
    <col min="3" max="3" width="30.75390625" style="44" customWidth="1"/>
    <col min="4" max="4" width="10.375" style="44" customWidth="1"/>
    <col min="5" max="6" width="10.625" style="44" customWidth="1"/>
    <col min="7" max="7" width="10.25390625" style="44" customWidth="1"/>
    <col min="8" max="8" width="9.625" style="44" customWidth="1"/>
    <col min="9" max="9" width="9.125" style="44" customWidth="1"/>
    <col min="10" max="12" width="9.625" style="44" bestFit="1" customWidth="1"/>
    <col min="13" max="15" width="9.125" style="44" customWidth="1"/>
    <col min="16" max="16" width="9.625" style="44" bestFit="1" customWidth="1"/>
    <col min="17" max="16384" width="9.125" style="44" customWidth="1"/>
  </cols>
  <sheetData>
    <row r="1" spans="1:8" ht="19.5" customHeight="1">
      <c r="A1" s="165" t="s">
        <v>50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5" t="s">
        <v>89</v>
      </c>
      <c r="B2" s="165"/>
      <c r="C2" s="165"/>
      <c r="D2" s="165"/>
      <c r="E2" s="165"/>
      <c r="F2" s="165"/>
      <c r="G2" s="165"/>
      <c r="H2" s="165"/>
    </row>
    <row r="3" spans="1:8" ht="15.75">
      <c r="A3" s="166" t="str">
        <f>C7</f>
        <v>SAT (Strēlnieku ielas saistvads)</v>
      </c>
      <c r="B3" s="166"/>
      <c r="C3" s="166"/>
      <c r="D3" s="166"/>
      <c r="E3" s="166"/>
      <c r="F3" s="166"/>
      <c r="G3" s="166"/>
      <c r="H3" s="166"/>
    </row>
    <row r="4" spans="1:8" ht="12.75">
      <c r="A4" s="167" t="s">
        <v>12</v>
      </c>
      <c r="B4" s="167"/>
      <c r="C4" s="167"/>
      <c r="D4" s="167"/>
      <c r="E4" s="167"/>
      <c r="F4" s="167"/>
      <c r="G4" s="167"/>
      <c r="H4" s="167"/>
    </row>
    <row r="5" spans="1:8" ht="12.75">
      <c r="A5" s="98"/>
      <c r="B5" s="98"/>
      <c r="C5" s="98"/>
      <c r="D5" s="98"/>
      <c r="E5" s="98"/>
      <c r="F5" s="98"/>
      <c r="G5" s="98"/>
      <c r="H5" s="98"/>
    </row>
    <row r="6" spans="1:8" ht="25.5" customHeight="1">
      <c r="A6" s="105" t="s">
        <v>13</v>
      </c>
      <c r="B6" s="105"/>
      <c r="C6" s="164" t="s">
        <v>93</v>
      </c>
      <c r="D6" s="164"/>
      <c r="E6" s="164"/>
      <c r="F6" s="164"/>
      <c r="G6" s="164"/>
      <c r="H6" s="164"/>
    </row>
    <row r="7" spans="1:8" ht="12.75">
      <c r="A7" s="105" t="s">
        <v>52</v>
      </c>
      <c r="B7" s="105"/>
      <c r="C7" s="151" t="str">
        <f>Koptāme!C13</f>
        <v>SAT (Strēlnieku ielas saistvads)</v>
      </c>
      <c r="D7" s="151"/>
      <c r="E7" s="151"/>
      <c r="F7" s="151"/>
      <c r="G7" s="151"/>
      <c r="H7" s="151"/>
    </row>
    <row r="8" spans="1:8" ht="12.75">
      <c r="A8" s="98"/>
      <c r="B8" s="98"/>
      <c r="C8" s="147"/>
      <c r="D8" s="147"/>
      <c r="E8" s="147"/>
      <c r="F8" s="147"/>
      <c r="G8" s="147"/>
      <c r="H8" s="147"/>
    </row>
    <row r="9" spans="1:8" ht="14.25" customHeight="1">
      <c r="A9" s="105" t="s">
        <v>15</v>
      </c>
      <c r="B9" s="105"/>
      <c r="C9" s="147" t="str">
        <f>Koptāme!C6</f>
        <v>Sigulda, Siguldas novads, Latvija</v>
      </c>
      <c r="D9" s="147"/>
      <c r="E9" s="147"/>
      <c r="F9" s="147"/>
      <c r="G9" s="147"/>
      <c r="H9" s="147"/>
    </row>
    <row r="10" spans="1:8" s="46" customFormat="1" ht="15.75" customHeight="1">
      <c r="A10" s="105" t="s">
        <v>16</v>
      </c>
      <c r="B10" s="105"/>
      <c r="C10" s="126"/>
      <c r="D10" s="126"/>
      <c r="E10" s="126"/>
      <c r="F10" s="126"/>
      <c r="G10" s="126"/>
      <c r="H10" s="126"/>
    </row>
    <row r="11" spans="1:8" s="46" customFormat="1" ht="15.75" customHeight="1">
      <c r="A11" s="108" t="s">
        <v>85</v>
      </c>
      <c r="B11" s="108"/>
      <c r="C11" s="108"/>
      <c r="D11" s="108"/>
      <c r="E11" s="108"/>
      <c r="F11" s="152">
        <f>D28</f>
        <v>0</v>
      </c>
      <c r="G11" s="153"/>
      <c r="H11" s="153"/>
    </row>
    <row r="12" spans="1:8" s="46" customFormat="1" ht="15.75" customHeight="1">
      <c r="A12" s="108" t="s">
        <v>53</v>
      </c>
      <c r="B12" s="108"/>
      <c r="C12" s="108"/>
      <c r="D12" s="108"/>
      <c r="E12" s="108"/>
      <c r="F12" s="162">
        <f>H23</f>
        <v>0</v>
      </c>
      <c r="G12" s="163"/>
      <c r="H12" s="163"/>
    </row>
    <row r="13" spans="1:8" s="46" customFormat="1" ht="15.75" customHeight="1">
      <c r="A13" s="108" t="s">
        <v>54</v>
      </c>
      <c r="B13" s="108"/>
      <c r="C13" s="108"/>
      <c r="D13" s="108"/>
      <c r="E13" s="47">
        <v>2014</v>
      </c>
      <c r="F13" s="45" t="s">
        <v>20</v>
      </c>
      <c r="G13" s="157"/>
      <c r="H13" s="157"/>
    </row>
    <row r="14" spans="1:8" s="46" customFormat="1" ht="15.75" customHeight="1" thickBot="1">
      <c r="A14" s="158"/>
      <c r="B14" s="158"/>
      <c r="C14" s="158"/>
      <c r="D14" s="158"/>
      <c r="E14" s="158"/>
      <c r="F14" s="158"/>
      <c r="G14" s="158"/>
      <c r="H14" s="158"/>
    </row>
    <row r="15" spans="1:8" s="46" customFormat="1" ht="15.75" customHeight="1" thickBot="1">
      <c r="A15" s="48" t="s">
        <v>55</v>
      </c>
      <c r="B15" s="48" t="s">
        <v>56</v>
      </c>
      <c r="C15" s="49"/>
      <c r="D15" s="48" t="s">
        <v>57</v>
      </c>
      <c r="E15" s="159" t="s">
        <v>58</v>
      </c>
      <c r="F15" s="160"/>
      <c r="G15" s="161"/>
      <c r="H15" s="49"/>
    </row>
    <row r="16" spans="1:8" s="46" customFormat="1" ht="15" customHeight="1">
      <c r="A16" s="50" t="s">
        <v>24</v>
      </c>
      <c r="B16" s="50" t="s">
        <v>57</v>
      </c>
      <c r="C16" s="50" t="s">
        <v>59</v>
      </c>
      <c r="D16" s="50" t="s">
        <v>4</v>
      </c>
      <c r="E16" s="51" t="s">
        <v>60</v>
      </c>
      <c r="F16" s="48" t="s">
        <v>61</v>
      </c>
      <c r="G16" s="51" t="s">
        <v>62</v>
      </c>
      <c r="H16" s="50" t="s">
        <v>33</v>
      </c>
    </row>
    <row r="17" spans="1:8" s="46" customFormat="1" ht="15" customHeight="1">
      <c r="A17" s="50" t="s">
        <v>8</v>
      </c>
      <c r="B17" s="50" t="s">
        <v>55</v>
      </c>
      <c r="C17" s="50" t="s">
        <v>63</v>
      </c>
      <c r="D17" s="50" t="s">
        <v>48</v>
      </c>
      <c r="E17" s="52" t="s">
        <v>64</v>
      </c>
      <c r="F17" s="50" t="s">
        <v>48</v>
      </c>
      <c r="G17" s="52" t="s">
        <v>65</v>
      </c>
      <c r="H17" s="50" t="s">
        <v>66</v>
      </c>
    </row>
    <row r="18" spans="1:8" s="46" customFormat="1" ht="15.75" customHeight="1" thickBot="1">
      <c r="A18" s="53"/>
      <c r="B18" s="53"/>
      <c r="C18" s="53"/>
      <c r="D18" s="53"/>
      <c r="E18" s="54" t="s">
        <v>48</v>
      </c>
      <c r="F18" s="53"/>
      <c r="G18" s="54" t="s">
        <v>48</v>
      </c>
      <c r="H18" s="53" t="s">
        <v>67</v>
      </c>
    </row>
    <row r="19" spans="1:8" s="46" customFormat="1" ht="12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</row>
    <row r="20" spans="1:8" s="46" customFormat="1" ht="54.75" customHeight="1">
      <c r="A20" s="90">
        <v>1</v>
      </c>
      <c r="B20" s="91" t="s">
        <v>251</v>
      </c>
      <c r="C20" s="92" t="s">
        <v>97</v>
      </c>
      <c r="D20" s="93">
        <f>'C.v. montāža + zemes d.-2'!Q69</f>
        <v>0</v>
      </c>
      <c r="E20" s="93">
        <f>'C.v. montāža + zemes d.-2'!N69</f>
        <v>0</v>
      </c>
      <c r="F20" s="93">
        <f>'C.v. montāža + zemes d.-2'!O69</f>
        <v>0</v>
      </c>
      <c r="G20" s="93">
        <f>'C.v. montāža + zemes d.-2'!P69</f>
        <v>0</v>
      </c>
      <c r="H20" s="93">
        <f>'C.v. montāža + zemes d.-2'!M69</f>
        <v>0</v>
      </c>
    </row>
    <row r="21" spans="1:8" s="46" customFormat="1" ht="39.75" customHeight="1">
      <c r="A21" s="90">
        <f>A20+1</f>
        <v>2</v>
      </c>
      <c r="B21" s="91" t="s">
        <v>252</v>
      </c>
      <c r="C21" s="92" t="s">
        <v>69</v>
      </c>
      <c r="D21" s="93">
        <f>'Demontāža-2'!Q25</f>
        <v>0</v>
      </c>
      <c r="E21" s="93">
        <f>'Demontāža-2'!N25</f>
        <v>0</v>
      </c>
      <c r="F21" s="93">
        <f>'Demontāža-2'!O25</f>
        <v>0</v>
      </c>
      <c r="G21" s="93">
        <f>'Demontāža-2'!P25</f>
        <v>0</v>
      </c>
      <c r="H21" s="93">
        <f>'Demontāža-2'!M25</f>
        <v>0</v>
      </c>
    </row>
    <row r="22" spans="1:8" s="46" customFormat="1" ht="54" customHeight="1">
      <c r="A22" s="90">
        <f>A21+1</f>
        <v>3</v>
      </c>
      <c r="B22" s="91" t="s">
        <v>253</v>
      </c>
      <c r="C22" s="94" t="s">
        <v>75</v>
      </c>
      <c r="D22" s="93">
        <f>'Labiekārtošana-2'!Q24</f>
        <v>0</v>
      </c>
      <c r="E22" s="93">
        <f>'Labiekārtošana-2'!N24</f>
        <v>0</v>
      </c>
      <c r="F22" s="93">
        <f>'Labiekārtošana-2'!O24</f>
        <v>0</v>
      </c>
      <c r="G22" s="93">
        <f>'Labiekārtošana-2'!P24</f>
        <v>0</v>
      </c>
      <c r="H22" s="93">
        <f>'Labiekārtošana-2'!M24</f>
        <v>0</v>
      </c>
    </row>
    <row r="23" spans="1:8" s="46" customFormat="1" ht="12.75">
      <c r="A23" s="86"/>
      <c r="B23" s="87"/>
      <c r="C23" s="88" t="s">
        <v>9</v>
      </c>
      <c r="D23" s="89">
        <f>SUM(D20:D22)</f>
        <v>0</v>
      </c>
      <c r="E23" s="89">
        <f>SUM(E20:E22)</f>
        <v>0</v>
      </c>
      <c r="F23" s="89">
        <f>SUM(F20:F22)</f>
        <v>0</v>
      </c>
      <c r="G23" s="89">
        <f>SUM(G20:G22)</f>
        <v>0</v>
      </c>
      <c r="H23" s="95">
        <f>SUM(H20:H22)</f>
        <v>0</v>
      </c>
    </row>
    <row r="24" spans="1:8" s="46" customFormat="1" ht="12.75">
      <c r="A24" s="154" t="s">
        <v>98</v>
      </c>
      <c r="B24" s="155"/>
      <c r="C24" s="156"/>
      <c r="D24" s="56">
        <f>ROUND(D23*0%,2)</f>
        <v>0</v>
      </c>
      <c r="E24" s="107"/>
      <c r="F24" s="107"/>
      <c r="G24" s="107"/>
      <c r="H24" s="107"/>
    </row>
    <row r="25" spans="1:8" s="46" customFormat="1" ht="12.75">
      <c r="A25" s="57"/>
      <c r="B25" s="58"/>
      <c r="C25" s="59" t="s">
        <v>74</v>
      </c>
      <c r="D25" s="56"/>
      <c r="E25" s="107"/>
      <c r="F25" s="107"/>
      <c r="G25" s="107"/>
      <c r="H25" s="107"/>
    </row>
    <row r="26" spans="1:8" s="46" customFormat="1" ht="12.75">
      <c r="A26" s="57"/>
      <c r="B26" s="58"/>
      <c r="C26" s="59" t="s">
        <v>99</v>
      </c>
      <c r="D26" s="56">
        <f>ROUND(D23*0%,2)</f>
        <v>0</v>
      </c>
      <c r="E26" s="107"/>
      <c r="F26" s="107"/>
      <c r="G26" s="107"/>
      <c r="H26" s="107"/>
    </row>
    <row r="27" spans="1:8" s="46" customFormat="1" ht="12.75">
      <c r="A27" s="154" t="s">
        <v>86</v>
      </c>
      <c r="B27" s="155"/>
      <c r="C27" s="156"/>
      <c r="D27" s="60">
        <f>ROUND(E23*0.2359,2)</f>
        <v>0</v>
      </c>
      <c r="E27" s="107"/>
      <c r="F27" s="107"/>
      <c r="G27" s="107"/>
      <c r="H27" s="107"/>
    </row>
    <row r="28" spans="1:16" s="46" customFormat="1" ht="12.75">
      <c r="A28" s="154" t="s">
        <v>92</v>
      </c>
      <c r="B28" s="155"/>
      <c r="C28" s="156"/>
      <c r="D28" s="60">
        <f>D23+D24+D26+D27</f>
        <v>0</v>
      </c>
      <c r="E28" s="107"/>
      <c r="F28" s="107"/>
      <c r="G28" s="107"/>
      <c r="H28" s="107"/>
      <c r="J28" s="61"/>
      <c r="K28" s="61"/>
      <c r="L28" s="55"/>
      <c r="P28" s="55"/>
    </row>
    <row r="29" spans="1:12" s="46" customFormat="1" ht="12.75" customHeight="1">
      <c r="A29" s="62"/>
      <c r="B29" s="62"/>
      <c r="C29" s="62"/>
      <c r="D29" s="62"/>
      <c r="E29" s="62"/>
      <c r="F29" s="62"/>
      <c r="G29" s="62"/>
      <c r="H29" s="62"/>
      <c r="L29" s="61"/>
    </row>
    <row r="30" spans="1:8" s="46" customFormat="1" ht="12.75" customHeight="1">
      <c r="A30" s="62"/>
      <c r="B30" s="62"/>
      <c r="C30" s="62"/>
      <c r="D30" s="63"/>
      <c r="E30" s="62"/>
      <c r="F30" s="62"/>
      <c r="G30" s="62"/>
      <c r="H30" s="62"/>
    </row>
    <row r="31" spans="1:8" s="46" customFormat="1" ht="12.75" customHeight="1">
      <c r="A31" s="62"/>
      <c r="B31" s="62"/>
      <c r="C31" s="62"/>
      <c r="D31" s="62"/>
      <c r="E31" s="62"/>
      <c r="F31" s="62"/>
      <c r="G31" s="62"/>
      <c r="H31" s="62"/>
    </row>
    <row r="32" spans="1:8" s="65" customFormat="1" ht="14.25">
      <c r="A32" s="64"/>
      <c r="C32" s="66" t="s">
        <v>100</v>
      </c>
      <c r="D32" s="66"/>
      <c r="E32" s="66"/>
      <c r="F32" s="66"/>
      <c r="G32" s="67"/>
      <c r="H32" s="67"/>
    </row>
    <row r="33" spans="1:8" s="65" customFormat="1" ht="14.25">
      <c r="A33" s="64"/>
      <c r="C33" s="67"/>
      <c r="D33" s="67"/>
      <c r="E33" s="68"/>
      <c r="F33" s="67"/>
      <c r="G33" s="67"/>
      <c r="H33" s="67"/>
    </row>
    <row r="34" spans="1:8" s="65" customFormat="1" ht="14.25">
      <c r="A34" s="64"/>
      <c r="C34" s="67"/>
      <c r="D34" s="67"/>
      <c r="E34" s="67"/>
      <c r="F34" s="67"/>
      <c r="G34" s="67"/>
      <c r="H34" s="67"/>
    </row>
    <row r="35" spans="1:8" s="65" customFormat="1" ht="14.25">
      <c r="A35" s="64"/>
      <c r="C35" s="66"/>
      <c r="D35" s="66"/>
      <c r="E35" s="66"/>
      <c r="F35" s="66"/>
      <c r="G35" s="67"/>
      <c r="H35" s="67"/>
    </row>
    <row r="36" spans="1:8" s="65" customFormat="1" ht="14.25">
      <c r="A36" s="64"/>
      <c r="C36" s="66" t="s">
        <v>237</v>
      </c>
      <c r="D36" s="67"/>
      <c r="E36" s="67"/>
      <c r="F36" s="67"/>
      <c r="G36" s="67"/>
      <c r="H36" s="67"/>
    </row>
    <row r="37" spans="1:8" s="65" customFormat="1" ht="14.25">
      <c r="A37" s="64"/>
      <c r="C37" s="67"/>
      <c r="D37" s="67"/>
      <c r="E37" s="67"/>
      <c r="F37" s="67"/>
      <c r="G37" s="67"/>
      <c r="H37" s="67"/>
    </row>
    <row r="38" spans="1:8" s="65" customFormat="1" ht="14.25">
      <c r="A38" s="64"/>
      <c r="C38" s="66"/>
      <c r="D38" s="67"/>
      <c r="E38" s="67"/>
      <c r="F38" s="67"/>
      <c r="G38" s="67"/>
      <c r="H38" s="67"/>
    </row>
    <row r="39" spans="1:8" s="65" customFormat="1" ht="14.25">
      <c r="A39" s="64"/>
      <c r="C39" s="67"/>
      <c r="D39" s="67"/>
      <c r="E39" s="67"/>
      <c r="F39" s="67"/>
      <c r="G39" s="67"/>
      <c r="H39" s="67"/>
    </row>
    <row r="40" spans="1:7" s="65" customFormat="1" ht="14.25">
      <c r="A40" s="64"/>
      <c r="C40" s="67"/>
      <c r="D40" s="67"/>
      <c r="E40" s="67"/>
      <c r="F40" s="67"/>
      <c r="G40" s="67"/>
    </row>
    <row r="41" spans="1:8" s="65" customFormat="1" ht="14.25">
      <c r="A41" s="64"/>
      <c r="C41" s="66"/>
      <c r="D41" s="66"/>
      <c r="E41" s="69"/>
      <c r="F41" s="69"/>
      <c r="G41" s="69"/>
      <c r="H41" s="69"/>
    </row>
    <row r="42" spans="1:8" s="65" customFormat="1" ht="14.25">
      <c r="A42" s="64"/>
      <c r="C42" s="66"/>
      <c r="D42" s="66"/>
      <c r="E42" s="66"/>
      <c r="F42" s="66"/>
      <c r="G42" s="67"/>
      <c r="H42" s="67"/>
    </row>
    <row r="43" spans="1:8" s="65" customFormat="1" ht="14.25">
      <c r="A43" s="64"/>
      <c r="C43" s="66"/>
      <c r="D43" s="66"/>
      <c r="E43" s="66"/>
      <c r="F43" s="66"/>
      <c r="G43" s="67"/>
      <c r="H43" s="67"/>
    </row>
    <row r="44" spans="1:8" s="65" customFormat="1" ht="14.25">
      <c r="A44" s="64"/>
      <c r="C44" s="67"/>
      <c r="D44" s="67"/>
      <c r="E44" s="66"/>
      <c r="F44" s="66"/>
      <c r="G44" s="67"/>
      <c r="H44" s="67"/>
    </row>
    <row r="45" spans="1:8" s="65" customFormat="1" ht="14.25">
      <c r="A45" s="64"/>
      <c r="C45" s="66"/>
      <c r="D45" s="66"/>
      <c r="E45" s="66"/>
      <c r="F45" s="66"/>
      <c r="G45" s="67"/>
      <c r="H45" s="67"/>
    </row>
    <row r="46" spans="1:8" s="65" customFormat="1" ht="14.25">
      <c r="A46" s="64"/>
      <c r="D46" s="67"/>
      <c r="E46" s="67"/>
      <c r="F46" s="67"/>
      <c r="G46" s="67"/>
      <c r="H46" s="67"/>
    </row>
    <row r="47" spans="1:8" s="65" customFormat="1" ht="14.25">
      <c r="A47" s="64"/>
      <c r="C47" s="67"/>
      <c r="D47" s="67"/>
      <c r="E47" s="67"/>
      <c r="F47" s="67"/>
      <c r="G47" s="67"/>
      <c r="H47" s="67"/>
    </row>
    <row r="48" spans="1:8" s="65" customFormat="1" ht="14.25">
      <c r="A48" s="64"/>
      <c r="C48" s="66"/>
      <c r="D48" s="67"/>
      <c r="E48" s="67"/>
      <c r="F48" s="67"/>
      <c r="G48" s="67"/>
      <c r="H48" s="67"/>
    </row>
    <row r="49" spans="1:8" s="46" customFormat="1" ht="15" customHeight="1">
      <c r="A49" s="62"/>
      <c r="B49" s="62"/>
      <c r="C49" s="62"/>
      <c r="D49" s="62"/>
      <c r="E49" s="62"/>
      <c r="F49" s="62"/>
      <c r="G49" s="62"/>
      <c r="H49" s="62"/>
    </row>
    <row r="50" spans="1:8" s="46" customFormat="1" ht="15" customHeight="1">
      <c r="A50" s="62"/>
      <c r="B50" s="62"/>
      <c r="C50" s="62"/>
      <c r="D50" s="62"/>
      <c r="E50" s="62"/>
      <c r="F50" s="62"/>
      <c r="G50" s="62"/>
      <c r="H50" s="62"/>
    </row>
    <row r="51" spans="1:8" ht="12.75" customHeight="1">
      <c r="A51" s="62"/>
      <c r="B51" s="62"/>
      <c r="C51" s="62"/>
      <c r="D51" s="62"/>
      <c r="E51" s="62"/>
      <c r="F51" s="62"/>
      <c r="G51" s="62"/>
      <c r="H51" s="62"/>
    </row>
  </sheetData>
  <sheetProtection/>
  <mergeCells count="27">
    <mergeCell ref="A5:H5"/>
    <mergeCell ref="A6:B6"/>
    <mergeCell ref="C6:H6"/>
    <mergeCell ref="A1:H1"/>
    <mergeCell ref="A2:H2"/>
    <mergeCell ref="A3:H3"/>
    <mergeCell ref="A4:H4"/>
    <mergeCell ref="A12:E12"/>
    <mergeCell ref="F12:H12"/>
    <mergeCell ref="A7:B7"/>
    <mergeCell ref="C7:H7"/>
    <mergeCell ref="A8:B8"/>
    <mergeCell ref="C8:H8"/>
    <mergeCell ref="A9:B9"/>
    <mergeCell ref="C9:H9"/>
    <mergeCell ref="A10:B10"/>
    <mergeCell ref="C10:H10"/>
    <mergeCell ref="A11:E11"/>
    <mergeCell ref="F11:H11"/>
    <mergeCell ref="A24:C24"/>
    <mergeCell ref="E24:H28"/>
    <mergeCell ref="A27:C27"/>
    <mergeCell ref="A28:C28"/>
    <mergeCell ref="A13:D13"/>
    <mergeCell ref="G13:H13"/>
    <mergeCell ref="A14:H14"/>
    <mergeCell ref="E15:G15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151"/>
  <sheetViews>
    <sheetView zoomScale="115" zoomScaleNormal="115" zoomScalePageLayoutView="0" workbookViewId="0" topLeftCell="A52">
      <selection activeCell="F39" sqref="F39"/>
    </sheetView>
  </sheetViews>
  <sheetFormatPr defaultColWidth="9.00390625" defaultRowHeight="12.75"/>
  <cols>
    <col min="1" max="1" width="4.375" style="39" customWidth="1"/>
    <col min="2" max="2" width="10.625" style="39" customWidth="1"/>
    <col min="3" max="3" width="29.375" style="39" customWidth="1"/>
    <col min="4" max="5" width="6.25390625" style="39" customWidth="1"/>
    <col min="6" max="6" width="6.75390625" style="39" customWidth="1"/>
    <col min="7" max="7" width="6.25390625" style="39" customWidth="1"/>
    <col min="8" max="8" width="7.875" style="39" customWidth="1"/>
    <col min="9" max="9" width="6.375" style="39" customWidth="1"/>
    <col min="10" max="11" width="6.125" style="39" customWidth="1"/>
    <col min="12" max="12" width="6.625" style="39" customWidth="1"/>
    <col min="13" max="13" width="7.625" style="39" customWidth="1"/>
    <col min="14" max="14" width="7.375" style="39" customWidth="1"/>
    <col min="15" max="15" width="7.625" style="39" customWidth="1"/>
    <col min="16" max="16" width="8.00390625" style="39" customWidth="1"/>
    <col min="17" max="17" width="7.375" style="39" customWidth="1"/>
    <col min="18" max="16384" width="9.125" style="39" customWidth="1"/>
  </cols>
  <sheetData>
    <row r="1" spans="1:17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4.25">
      <c r="A2" s="188" t="s">
        <v>242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14.25">
      <c r="A3" s="33"/>
      <c r="B3" s="33"/>
      <c r="C3" s="189" t="str">
        <f>'KOPSAV.APR. 2'!C20</f>
        <v>Cauruļvadu montāža; zemes darbi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33"/>
    </row>
    <row r="4" spans="1:17" ht="12.75">
      <c r="A4" s="169" t="s">
        <v>12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ht="12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ht="12.75">
      <c r="A6" s="181" t="s">
        <v>13</v>
      </c>
      <c r="B6" s="181"/>
      <c r="C6" s="180" t="str">
        <f>'KOPSAV.APR. 2'!C6:H6</f>
        <v>Siguldas pilsētas CSS maģistrālo siltumtīklu rekonstrukcija 3. un 6. kvartālā (saskaņā ar Siguldas siltumapgādes attīstības plānu) Siguldā, Siguldas novadā. 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36"/>
    </row>
    <row r="7" spans="1:17" ht="12.75">
      <c r="A7" s="181" t="s">
        <v>14</v>
      </c>
      <c r="B7" s="181"/>
      <c r="C7" s="180" t="str">
        <f>'KOPSAV.APR. 2'!C7:H7</f>
        <v>SAT (Strēlnieku ielas saistvads)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36"/>
    </row>
    <row r="8" spans="1:17" ht="15">
      <c r="A8" s="181" t="s">
        <v>15</v>
      </c>
      <c r="B8" s="181"/>
      <c r="C8" s="180" t="str">
        <f>'KOPSAV.APR. 2'!C9:H9</f>
        <v>Sigulda, Siguldas novads, Latvija</v>
      </c>
      <c r="D8" s="180"/>
      <c r="E8" s="180"/>
      <c r="F8" s="180"/>
      <c r="G8" s="180"/>
      <c r="H8" s="180"/>
      <c r="I8" s="180"/>
      <c r="J8" s="186"/>
      <c r="K8" s="186"/>
      <c r="L8" s="187"/>
      <c r="M8" s="187"/>
      <c r="N8" s="187"/>
      <c r="O8" s="187"/>
      <c r="P8" s="187"/>
      <c r="Q8" s="187"/>
    </row>
    <row r="9" spans="1:17" ht="12.75">
      <c r="A9" s="181" t="s">
        <v>16</v>
      </c>
      <c r="B9" s="181"/>
      <c r="C9" s="182">
        <f>'KOPSAV.APR. 1'!C10:H10</f>
        <v>0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ht="12.75">
      <c r="A10" s="181" t="s">
        <v>47</v>
      </c>
      <c r="B10" s="181"/>
      <c r="C10" s="16"/>
      <c r="D10" s="182" t="s">
        <v>87</v>
      </c>
      <c r="E10" s="182"/>
      <c r="F10" s="182"/>
      <c r="G10" s="183" t="s">
        <v>17</v>
      </c>
      <c r="H10" s="183"/>
      <c r="I10" s="183"/>
      <c r="J10" s="169" t="s">
        <v>18</v>
      </c>
      <c r="K10" s="169"/>
      <c r="L10" s="169"/>
      <c r="M10" s="169"/>
      <c r="N10" s="184">
        <f>Q71</f>
        <v>0</v>
      </c>
      <c r="O10" s="185"/>
      <c r="P10" s="13" t="s">
        <v>48</v>
      </c>
      <c r="Q10" s="14"/>
    </row>
    <row r="11" spans="1:17" ht="12.7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 t="s">
        <v>19</v>
      </c>
      <c r="L11" s="168"/>
      <c r="M11" s="17" t="s">
        <v>91</v>
      </c>
      <c r="N11" s="13" t="s">
        <v>20</v>
      </c>
      <c r="O11" s="180"/>
      <c r="P11" s="180"/>
      <c r="Q11" s="180"/>
    </row>
    <row r="12" spans="1:17" ht="13.5" thickBo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7" ht="13.5" thickBot="1">
      <c r="A13" s="18" t="s">
        <v>21</v>
      </c>
      <c r="B13" s="18"/>
      <c r="C13" s="19"/>
      <c r="D13" s="18" t="s">
        <v>102</v>
      </c>
      <c r="E13" s="18" t="s">
        <v>2</v>
      </c>
      <c r="F13" s="20" t="s">
        <v>3</v>
      </c>
      <c r="G13" s="177" t="s">
        <v>22</v>
      </c>
      <c r="H13" s="178"/>
      <c r="I13" s="178"/>
      <c r="J13" s="178"/>
      <c r="K13" s="178"/>
      <c r="L13" s="179"/>
      <c r="M13" s="21"/>
      <c r="N13" s="21"/>
      <c r="O13" s="21" t="s">
        <v>23</v>
      </c>
      <c r="P13" s="21" t="s">
        <v>4</v>
      </c>
      <c r="Q13" s="22" t="s">
        <v>48</v>
      </c>
    </row>
    <row r="14" spans="1:17" ht="12.75">
      <c r="A14" s="23" t="s">
        <v>24</v>
      </c>
      <c r="B14" s="23" t="s">
        <v>25</v>
      </c>
      <c r="C14" s="23" t="s">
        <v>26</v>
      </c>
      <c r="D14" s="23"/>
      <c r="E14" s="23" t="s">
        <v>5</v>
      </c>
      <c r="F14" s="24" t="s">
        <v>6</v>
      </c>
      <c r="G14" s="23" t="s">
        <v>27</v>
      </c>
      <c r="H14" s="18" t="s">
        <v>28</v>
      </c>
      <c r="I14" s="18" t="s">
        <v>29</v>
      </c>
      <c r="J14" s="18" t="s">
        <v>30</v>
      </c>
      <c r="K14" s="18" t="s">
        <v>31</v>
      </c>
      <c r="L14" s="18" t="s">
        <v>32</v>
      </c>
      <c r="M14" s="25" t="s">
        <v>33</v>
      </c>
      <c r="N14" s="18" t="s">
        <v>29</v>
      </c>
      <c r="O14" s="18" t="s">
        <v>30</v>
      </c>
      <c r="P14" s="18" t="s">
        <v>31</v>
      </c>
      <c r="Q14" s="18" t="s">
        <v>32</v>
      </c>
    </row>
    <row r="15" spans="1:17" ht="12.75">
      <c r="A15" s="23"/>
      <c r="B15" s="23"/>
      <c r="C15" s="23"/>
      <c r="D15" s="23"/>
      <c r="E15" s="24"/>
      <c r="F15" s="24"/>
      <c r="G15" s="23" t="s">
        <v>34</v>
      </c>
      <c r="H15" s="23" t="s">
        <v>35</v>
      </c>
      <c r="I15" s="23" t="s">
        <v>36</v>
      </c>
      <c r="J15" s="23" t="s">
        <v>37</v>
      </c>
      <c r="K15" s="23" t="s">
        <v>38</v>
      </c>
      <c r="L15" s="23" t="s">
        <v>48</v>
      </c>
      <c r="M15" s="26" t="s">
        <v>39</v>
      </c>
      <c r="N15" s="23" t="s">
        <v>36</v>
      </c>
      <c r="O15" s="23" t="s">
        <v>37</v>
      </c>
      <c r="P15" s="23" t="s">
        <v>38</v>
      </c>
      <c r="Q15" s="23" t="s">
        <v>48</v>
      </c>
    </row>
    <row r="16" spans="1:17" ht="13.5" thickBot="1">
      <c r="A16" s="27" t="s">
        <v>8</v>
      </c>
      <c r="B16" s="27"/>
      <c r="C16" s="27"/>
      <c r="D16" s="27"/>
      <c r="E16" s="28"/>
      <c r="F16" s="28"/>
      <c r="G16" s="27" t="s">
        <v>40</v>
      </c>
      <c r="H16" s="27" t="s">
        <v>49</v>
      </c>
      <c r="I16" s="27" t="s">
        <v>48</v>
      </c>
      <c r="J16" s="27" t="s">
        <v>48</v>
      </c>
      <c r="K16" s="27" t="s">
        <v>48</v>
      </c>
      <c r="L16" s="27"/>
      <c r="M16" s="29" t="s">
        <v>40</v>
      </c>
      <c r="N16" s="27" t="s">
        <v>48</v>
      </c>
      <c r="O16" s="27" t="s">
        <v>48</v>
      </c>
      <c r="P16" s="27" t="s">
        <v>48</v>
      </c>
      <c r="Q16" s="27"/>
    </row>
    <row r="17" spans="1:17" ht="13.5" thickBot="1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</row>
    <row r="18" spans="1:17" ht="12.75">
      <c r="A18" s="8">
        <v>1</v>
      </c>
      <c r="B18" s="8"/>
      <c r="C18" s="78" t="s">
        <v>109</v>
      </c>
      <c r="D18" s="8"/>
      <c r="E18" s="8"/>
      <c r="F18" s="12"/>
      <c r="G18" s="12"/>
      <c r="H18" s="12"/>
      <c r="I18" s="12"/>
      <c r="J18" s="40"/>
      <c r="K18" s="8"/>
      <c r="L18" s="12"/>
      <c r="M18" s="12"/>
      <c r="N18" s="12"/>
      <c r="O18" s="12"/>
      <c r="P18" s="12"/>
      <c r="Q18" s="12"/>
    </row>
    <row r="19" spans="1:17" ht="38.25">
      <c r="A19" s="8">
        <v>2</v>
      </c>
      <c r="B19" s="8"/>
      <c r="C19" s="79" t="s">
        <v>112</v>
      </c>
      <c r="D19" s="80" t="s">
        <v>159</v>
      </c>
      <c r="E19" s="9" t="s">
        <v>0</v>
      </c>
      <c r="F19" s="10">
        <v>2052</v>
      </c>
      <c r="G19" s="82"/>
      <c r="H19" s="83"/>
      <c r="I19" s="82">
        <f>ROUND(G19*H19,2)</f>
        <v>0</v>
      </c>
      <c r="J19" s="84"/>
      <c r="K19" s="82"/>
      <c r="L19" s="82"/>
      <c r="M19" s="82">
        <f>F19*G19</f>
        <v>0</v>
      </c>
      <c r="N19" s="82">
        <f>F19*I19</f>
        <v>0</v>
      </c>
      <c r="O19" s="82">
        <f>F19*J19</f>
        <v>0</v>
      </c>
      <c r="P19" s="82">
        <f>F19*K19</f>
        <v>0</v>
      </c>
      <c r="Q19" s="82">
        <f>SUM(N19:P19)</f>
        <v>0</v>
      </c>
    </row>
    <row r="20" spans="1:17" ht="25.5">
      <c r="A20" s="8">
        <v>3</v>
      </c>
      <c r="B20" s="8"/>
      <c r="C20" s="79" t="s">
        <v>160</v>
      </c>
      <c r="D20" s="80" t="s">
        <v>161</v>
      </c>
      <c r="E20" s="9" t="s">
        <v>0</v>
      </c>
      <c r="F20" s="10">
        <v>16</v>
      </c>
      <c r="G20" s="82"/>
      <c r="H20" s="83"/>
      <c r="I20" s="82">
        <f aca="true" t="shared" si="0" ref="I20:I66">ROUND(G20*H20,2)</f>
        <v>0</v>
      </c>
      <c r="J20" s="84"/>
      <c r="K20" s="82"/>
      <c r="L20" s="82"/>
      <c r="M20" s="82">
        <f>F20*G20</f>
        <v>0</v>
      </c>
      <c r="N20" s="82">
        <f>F20*I20</f>
        <v>0</v>
      </c>
      <c r="O20" s="82">
        <f>F20*J20</f>
        <v>0</v>
      </c>
      <c r="P20" s="82">
        <f>F20*K20</f>
        <v>0</v>
      </c>
      <c r="Q20" s="82">
        <f>SUM(N20:P20)</f>
        <v>0</v>
      </c>
    </row>
    <row r="21" spans="1:17" ht="25.5">
      <c r="A21" s="8">
        <v>4</v>
      </c>
      <c r="B21" s="8"/>
      <c r="C21" s="79" t="s">
        <v>160</v>
      </c>
      <c r="D21" s="80" t="s">
        <v>162</v>
      </c>
      <c r="E21" s="9" t="s">
        <v>0</v>
      </c>
      <c r="F21" s="10">
        <v>2</v>
      </c>
      <c r="G21" s="82"/>
      <c r="H21" s="83"/>
      <c r="I21" s="82">
        <f t="shared" si="0"/>
        <v>0</v>
      </c>
      <c r="J21" s="84"/>
      <c r="K21" s="82"/>
      <c r="L21" s="82"/>
      <c r="M21" s="82">
        <f>F21*G21</f>
        <v>0</v>
      </c>
      <c r="N21" s="82">
        <f>F21*I21</f>
        <v>0</v>
      </c>
      <c r="O21" s="82">
        <f>F21*J21</f>
        <v>0</v>
      </c>
      <c r="P21" s="82">
        <f>F21*K21</f>
        <v>0</v>
      </c>
      <c r="Q21" s="82">
        <f>SUM(N21:P21)</f>
        <v>0</v>
      </c>
    </row>
    <row r="22" spans="1:17" ht="25.5">
      <c r="A22" s="8">
        <v>5</v>
      </c>
      <c r="B22" s="8"/>
      <c r="C22" s="79" t="s">
        <v>163</v>
      </c>
      <c r="D22" s="80" t="s">
        <v>161</v>
      </c>
      <c r="E22" s="9" t="s">
        <v>11</v>
      </c>
      <c r="F22" s="10">
        <v>8</v>
      </c>
      <c r="G22" s="82"/>
      <c r="H22" s="83"/>
      <c r="I22" s="82">
        <f t="shared" si="0"/>
        <v>0</v>
      </c>
      <c r="J22" s="84"/>
      <c r="K22" s="82"/>
      <c r="L22" s="82"/>
      <c r="M22" s="82">
        <f aca="true" t="shared" si="1" ref="M22:M66">F22*G22</f>
        <v>0</v>
      </c>
      <c r="N22" s="82">
        <f aca="true" t="shared" si="2" ref="N22:N66">F22*I22</f>
        <v>0</v>
      </c>
      <c r="O22" s="82">
        <f aca="true" t="shared" si="3" ref="O22:O66">F22*J22</f>
        <v>0</v>
      </c>
      <c r="P22" s="82">
        <f aca="true" t="shared" si="4" ref="P22:P66">F22*K22</f>
        <v>0</v>
      </c>
      <c r="Q22" s="82">
        <f aca="true" t="shared" si="5" ref="Q22:Q66">SUM(N22:P22)</f>
        <v>0</v>
      </c>
    </row>
    <row r="23" spans="1:17" ht="25.5">
      <c r="A23" s="8">
        <v>6</v>
      </c>
      <c r="B23" s="8"/>
      <c r="C23" s="79" t="s">
        <v>163</v>
      </c>
      <c r="D23" s="80" t="s">
        <v>162</v>
      </c>
      <c r="E23" s="9" t="s">
        <v>11</v>
      </c>
      <c r="F23" s="10">
        <v>2</v>
      </c>
      <c r="G23" s="82"/>
      <c r="H23" s="83"/>
      <c r="I23" s="82">
        <f t="shared" si="0"/>
        <v>0</v>
      </c>
      <c r="J23" s="84"/>
      <c r="K23" s="82"/>
      <c r="L23" s="82"/>
      <c r="M23" s="82">
        <f t="shared" si="1"/>
        <v>0</v>
      </c>
      <c r="N23" s="82">
        <f t="shared" si="2"/>
        <v>0</v>
      </c>
      <c r="O23" s="82">
        <f t="shared" si="3"/>
        <v>0</v>
      </c>
      <c r="P23" s="82">
        <f t="shared" si="4"/>
        <v>0</v>
      </c>
      <c r="Q23" s="82">
        <f t="shared" si="5"/>
        <v>0</v>
      </c>
    </row>
    <row r="24" spans="1:17" ht="38.25">
      <c r="A24" s="8">
        <v>7</v>
      </c>
      <c r="B24" s="8"/>
      <c r="C24" s="79" t="s">
        <v>164</v>
      </c>
      <c r="D24" s="80" t="s">
        <v>159</v>
      </c>
      <c r="E24" s="9" t="s">
        <v>11</v>
      </c>
      <c r="F24" s="10">
        <v>1</v>
      </c>
      <c r="G24" s="82"/>
      <c r="H24" s="83"/>
      <c r="I24" s="82">
        <f t="shared" si="0"/>
        <v>0</v>
      </c>
      <c r="J24" s="84"/>
      <c r="K24" s="82"/>
      <c r="L24" s="82"/>
      <c r="M24" s="82">
        <f t="shared" si="1"/>
        <v>0</v>
      </c>
      <c r="N24" s="82">
        <f t="shared" si="2"/>
        <v>0</v>
      </c>
      <c r="O24" s="82">
        <f t="shared" si="3"/>
        <v>0</v>
      </c>
      <c r="P24" s="82">
        <f t="shared" si="4"/>
        <v>0</v>
      </c>
      <c r="Q24" s="82">
        <f t="shared" si="5"/>
        <v>0</v>
      </c>
    </row>
    <row r="25" spans="1:17" ht="38.25">
      <c r="A25" s="8">
        <v>8</v>
      </c>
      <c r="B25" s="8"/>
      <c r="C25" s="79" t="s">
        <v>165</v>
      </c>
      <c r="D25" s="80" t="s">
        <v>159</v>
      </c>
      <c r="E25" s="9" t="s">
        <v>11</v>
      </c>
      <c r="F25" s="10">
        <v>1</v>
      </c>
      <c r="G25" s="82"/>
      <c r="H25" s="83"/>
      <c r="I25" s="82">
        <f t="shared" si="0"/>
        <v>0</v>
      </c>
      <c r="J25" s="84"/>
      <c r="K25" s="82"/>
      <c r="L25" s="82"/>
      <c r="M25" s="82">
        <f t="shared" si="1"/>
        <v>0</v>
      </c>
      <c r="N25" s="82">
        <f t="shared" si="2"/>
        <v>0</v>
      </c>
      <c r="O25" s="82">
        <f t="shared" si="3"/>
        <v>0</v>
      </c>
      <c r="P25" s="82">
        <f t="shared" si="4"/>
        <v>0</v>
      </c>
      <c r="Q25" s="82">
        <f t="shared" si="5"/>
        <v>0</v>
      </c>
    </row>
    <row r="26" spans="1:17" ht="38.25">
      <c r="A26" s="8">
        <v>9</v>
      </c>
      <c r="B26" s="8"/>
      <c r="C26" s="79" t="s">
        <v>166</v>
      </c>
      <c r="D26" s="80" t="s">
        <v>159</v>
      </c>
      <c r="E26" s="9" t="s">
        <v>11</v>
      </c>
      <c r="F26" s="10">
        <v>42</v>
      </c>
      <c r="G26" s="82"/>
      <c r="H26" s="83"/>
      <c r="I26" s="82">
        <f t="shared" si="0"/>
        <v>0</v>
      </c>
      <c r="J26" s="84"/>
      <c r="K26" s="82"/>
      <c r="L26" s="82"/>
      <c r="M26" s="82">
        <f t="shared" si="1"/>
        <v>0</v>
      </c>
      <c r="N26" s="82">
        <f t="shared" si="2"/>
        <v>0</v>
      </c>
      <c r="O26" s="82">
        <f t="shared" si="3"/>
        <v>0</v>
      </c>
      <c r="P26" s="82">
        <f t="shared" si="4"/>
        <v>0</v>
      </c>
      <c r="Q26" s="82">
        <f t="shared" si="5"/>
        <v>0</v>
      </c>
    </row>
    <row r="27" spans="1:17" ht="38.25">
      <c r="A27" s="8">
        <v>10</v>
      </c>
      <c r="B27" s="8"/>
      <c r="C27" s="79" t="s">
        <v>167</v>
      </c>
      <c r="D27" s="80" t="s">
        <v>159</v>
      </c>
      <c r="E27" s="9" t="s">
        <v>11</v>
      </c>
      <c r="F27" s="10">
        <v>1</v>
      </c>
      <c r="G27" s="82"/>
      <c r="H27" s="83"/>
      <c r="I27" s="82">
        <f t="shared" si="0"/>
        <v>0</v>
      </c>
      <c r="J27" s="84"/>
      <c r="K27" s="82"/>
      <c r="L27" s="82"/>
      <c r="M27" s="82">
        <f t="shared" si="1"/>
        <v>0</v>
      </c>
      <c r="N27" s="82">
        <f t="shared" si="2"/>
        <v>0</v>
      </c>
      <c r="O27" s="82">
        <f t="shared" si="3"/>
        <v>0</v>
      </c>
      <c r="P27" s="82">
        <f t="shared" si="4"/>
        <v>0</v>
      </c>
      <c r="Q27" s="82">
        <f t="shared" si="5"/>
        <v>0</v>
      </c>
    </row>
    <row r="28" spans="1:17" ht="38.25">
      <c r="A28" s="8">
        <v>11</v>
      </c>
      <c r="B28" s="8"/>
      <c r="C28" s="79" t="s">
        <v>168</v>
      </c>
      <c r="D28" s="80" t="s">
        <v>159</v>
      </c>
      <c r="E28" s="9" t="s">
        <v>11</v>
      </c>
      <c r="F28" s="10">
        <v>1</v>
      </c>
      <c r="G28" s="82"/>
      <c r="H28" s="83"/>
      <c r="I28" s="82">
        <f t="shared" si="0"/>
        <v>0</v>
      </c>
      <c r="J28" s="84"/>
      <c r="K28" s="82"/>
      <c r="L28" s="82"/>
      <c r="M28" s="82">
        <f t="shared" si="1"/>
        <v>0</v>
      </c>
      <c r="N28" s="82">
        <f t="shared" si="2"/>
        <v>0</v>
      </c>
      <c r="O28" s="82">
        <f t="shared" si="3"/>
        <v>0</v>
      </c>
      <c r="P28" s="82">
        <f t="shared" si="4"/>
        <v>0</v>
      </c>
      <c r="Q28" s="82">
        <f t="shared" si="5"/>
        <v>0</v>
      </c>
    </row>
    <row r="29" spans="1:17" ht="38.25">
      <c r="A29" s="8">
        <v>12</v>
      </c>
      <c r="B29" s="8"/>
      <c r="C29" s="79" t="s">
        <v>169</v>
      </c>
      <c r="D29" s="80" t="s">
        <v>159</v>
      </c>
      <c r="E29" s="9" t="s">
        <v>11</v>
      </c>
      <c r="F29" s="10">
        <v>1</v>
      </c>
      <c r="G29" s="82"/>
      <c r="H29" s="83"/>
      <c r="I29" s="82">
        <f t="shared" si="0"/>
        <v>0</v>
      </c>
      <c r="J29" s="84"/>
      <c r="K29" s="82"/>
      <c r="L29" s="82"/>
      <c r="M29" s="82">
        <f t="shared" si="1"/>
        <v>0</v>
      </c>
      <c r="N29" s="82">
        <f t="shared" si="2"/>
        <v>0</v>
      </c>
      <c r="O29" s="82">
        <f t="shared" si="3"/>
        <v>0</v>
      </c>
      <c r="P29" s="82">
        <f t="shared" si="4"/>
        <v>0</v>
      </c>
      <c r="Q29" s="82">
        <f t="shared" si="5"/>
        <v>0</v>
      </c>
    </row>
    <row r="30" spans="1:17" ht="38.25">
      <c r="A30" s="8">
        <v>13</v>
      </c>
      <c r="B30" s="8"/>
      <c r="C30" s="79" t="s">
        <v>170</v>
      </c>
      <c r="D30" s="80" t="s">
        <v>159</v>
      </c>
      <c r="E30" s="9" t="s">
        <v>11</v>
      </c>
      <c r="F30" s="10">
        <v>2</v>
      </c>
      <c r="G30" s="82"/>
      <c r="H30" s="83"/>
      <c r="I30" s="82">
        <f t="shared" si="0"/>
        <v>0</v>
      </c>
      <c r="J30" s="84"/>
      <c r="K30" s="82"/>
      <c r="L30" s="82"/>
      <c r="M30" s="82">
        <f t="shared" si="1"/>
        <v>0</v>
      </c>
      <c r="N30" s="82">
        <f t="shared" si="2"/>
        <v>0</v>
      </c>
      <c r="O30" s="82">
        <f t="shared" si="3"/>
        <v>0</v>
      </c>
      <c r="P30" s="82">
        <f t="shared" si="4"/>
        <v>0</v>
      </c>
      <c r="Q30" s="82">
        <f t="shared" si="5"/>
        <v>0</v>
      </c>
    </row>
    <row r="31" spans="1:17" ht="38.25">
      <c r="A31" s="8">
        <v>14</v>
      </c>
      <c r="B31" s="8"/>
      <c r="C31" s="79" t="s">
        <v>171</v>
      </c>
      <c r="D31" s="80" t="s">
        <v>159</v>
      </c>
      <c r="E31" s="9" t="s">
        <v>11</v>
      </c>
      <c r="F31" s="10">
        <v>1</v>
      </c>
      <c r="G31" s="82"/>
      <c r="H31" s="83"/>
      <c r="I31" s="82">
        <f t="shared" si="0"/>
        <v>0</v>
      </c>
      <c r="J31" s="84"/>
      <c r="K31" s="82"/>
      <c r="L31" s="82"/>
      <c r="M31" s="82">
        <f t="shared" si="1"/>
        <v>0</v>
      </c>
      <c r="N31" s="82">
        <f t="shared" si="2"/>
        <v>0</v>
      </c>
      <c r="O31" s="82">
        <f t="shared" si="3"/>
        <v>0</v>
      </c>
      <c r="P31" s="82">
        <f t="shared" si="4"/>
        <v>0</v>
      </c>
      <c r="Q31" s="82">
        <f t="shared" si="5"/>
        <v>0</v>
      </c>
    </row>
    <row r="32" spans="1:17" ht="38.25">
      <c r="A32" s="8">
        <v>15</v>
      </c>
      <c r="B32" s="8"/>
      <c r="C32" s="79" t="s">
        <v>172</v>
      </c>
      <c r="D32" s="80" t="s">
        <v>159</v>
      </c>
      <c r="E32" s="9" t="s">
        <v>11</v>
      </c>
      <c r="F32" s="10">
        <v>1</v>
      </c>
      <c r="G32" s="82"/>
      <c r="H32" s="83"/>
      <c r="I32" s="82">
        <f t="shared" si="0"/>
        <v>0</v>
      </c>
      <c r="J32" s="84"/>
      <c r="K32" s="82"/>
      <c r="L32" s="82"/>
      <c r="M32" s="82">
        <f t="shared" si="1"/>
        <v>0</v>
      </c>
      <c r="N32" s="82">
        <f t="shared" si="2"/>
        <v>0</v>
      </c>
      <c r="O32" s="82">
        <f t="shared" si="3"/>
        <v>0</v>
      </c>
      <c r="P32" s="82">
        <f t="shared" si="4"/>
        <v>0</v>
      </c>
      <c r="Q32" s="82">
        <f t="shared" si="5"/>
        <v>0</v>
      </c>
    </row>
    <row r="33" spans="1:17" ht="38.25">
      <c r="A33" s="8">
        <v>16</v>
      </c>
      <c r="B33" s="8"/>
      <c r="C33" s="79" t="s">
        <v>173</v>
      </c>
      <c r="D33" s="80" t="s">
        <v>174</v>
      </c>
      <c r="E33" s="9" t="s">
        <v>11</v>
      </c>
      <c r="F33" s="10">
        <v>2</v>
      </c>
      <c r="G33" s="82"/>
      <c r="H33" s="83"/>
      <c r="I33" s="82">
        <f t="shared" si="0"/>
        <v>0</v>
      </c>
      <c r="J33" s="84"/>
      <c r="K33" s="82"/>
      <c r="L33" s="82"/>
      <c r="M33" s="82">
        <f t="shared" si="1"/>
        <v>0</v>
      </c>
      <c r="N33" s="82">
        <f t="shared" si="2"/>
        <v>0</v>
      </c>
      <c r="O33" s="82">
        <f t="shared" si="3"/>
        <v>0</v>
      </c>
      <c r="P33" s="82">
        <f t="shared" si="4"/>
        <v>0</v>
      </c>
      <c r="Q33" s="82">
        <f t="shared" si="5"/>
        <v>0</v>
      </c>
    </row>
    <row r="34" spans="1:17" ht="51">
      <c r="A34" s="8">
        <v>17</v>
      </c>
      <c r="B34" s="8"/>
      <c r="C34" s="79" t="s">
        <v>175</v>
      </c>
      <c r="D34" s="80" t="s">
        <v>176</v>
      </c>
      <c r="E34" s="9" t="s">
        <v>11</v>
      </c>
      <c r="F34" s="10">
        <v>2</v>
      </c>
      <c r="G34" s="82"/>
      <c r="H34" s="83"/>
      <c r="I34" s="82">
        <f t="shared" si="0"/>
        <v>0</v>
      </c>
      <c r="J34" s="84"/>
      <c r="K34" s="82"/>
      <c r="L34" s="82"/>
      <c r="M34" s="82">
        <f t="shared" si="1"/>
        <v>0</v>
      </c>
      <c r="N34" s="82">
        <f t="shared" si="2"/>
        <v>0</v>
      </c>
      <c r="O34" s="82">
        <f t="shared" si="3"/>
        <v>0</v>
      </c>
      <c r="P34" s="82">
        <f t="shared" si="4"/>
        <v>0</v>
      </c>
      <c r="Q34" s="82">
        <f t="shared" si="5"/>
        <v>0</v>
      </c>
    </row>
    <row r="35" spans="1:17" ht="38.25">
      <c r="A35" s="8">
        <v>18</v>
      </c>
      <c r="B35" s="8"/>
      <c r="C35" s="79" t="s">
        <v>120</v>
      </c>
      <c r="D35" s="80" t="s">
        <v>159</v>
      </c>
      <c r="E35" s="9" t="s">
        <v>11</v>
      </c>
      <c r="F35" s="10">
        <v>1</v>
      </c>
      <c r="G35" s="82"/>
      <c r="H35" s="83"/>
      <c r="I35" s="82">
        <f t="shared" si="0"/>
        <v>0</v>
      </c>
      <c r="J35" s="84"/>
      <c r="K35" s="82"/>
      <c r="L35" s="82"/>
      <c r="M35" s="82">
        <f t="shared" si="1"/>
        <v>0</v>
      </c>
      <c r="N35" s="82">
        <f t="shared" si="2"/>
        <v>0</v>
      </c>
      <c r="O35" s="82">
        <f t="shared" si="3"/>
        <v>0</v>
      </c>
      <c r="P35" s="82">
        <f t="shared" si="4"/>
        <v>0</v>
      </c>
      <c r="Q35" s="82">
        <f t="shared" si="5"/>
        <v>0</v>
      </c>
    </row>
    <row r="36" spans="1:17" ht="38.25">
      <c r="A36" s="8">
        <v>19</v>
      </c>
      <c r="B36" s="8"/>
      <c r="C36" s="79" t="s">
        <v>177</v>
      </c>
      <c r="D36" s="80" t="s">
        <v>159</v>
      </c>
      <c r="E36" s="9" t="s">
        <v>11</v>
      </c>
      <c r="F36" s="10">
        <v>1</v>
      </c>
      <c r="G36" s="82"/>
      <c r="H36" s="83"/>
      <c r="I36" s="82">
        <f t="shared" si="0"/>
        <v>0</v>
      </c>
      <c r="J36" s="84"/>
      <c r="K36" s="82"/>
      <c r="L36" s="82"/>
      <c r="M36" s="82">
        <f t="shared" si="1"/>
        <v>0</v>
      </c>
      <c r="N36" s="82">
        <f t="shared" si="2"/>
        <v>0</v>
      </c>
      <c r="O36" s="82">
        <f t="shared" si="3"/>
        <v>0</v>
      </c>
      <c r="P36" s="82">
        <f t="shared" si="4"/>
        <v>0</v>
      </c>
      <c r="Q36" s="82">
        <f t="shared" si="5"/>
        <v>0</v>
      </c>
    </row>
    <row r="37" spans="1:17" ht="25.5">
      <c r="A37" s="8">
        <v>20</v>
      </c>
      <c r="B37" s="8"/>
      <c r="C37" s="79" t="s">
        <v>126</v>
      </c>
      <c r="D37" s="80" t="s">
        <v>161</v>
      </c>
      <c r="E37" s="9" t="s">
        <v>122</v>
      </c>
      <c r="F37" s="10">
        <v>8</v>
      </c>
      <c r="G37" s="82"/>
      <c r="H37" s="83"/>
      <c r="I37" s="82">
        <f t="shared" si="0"/>
        <v>0</v>
      </c>
      <c r="J37" s="84"/>
      <c r="K37" s="82"/>
      <c r="L37" s="82"/>
      <c r="M37" s="82">
        <f t="shared" si="1"/>
        <v>0</v>
      </c>
      <c r="N37" s="82">
        <f t="shared" si="2"/>
        <v>0</v>
      </c>
      <c r="O37" s="82">
        <f t="shared" si="3"/>
        <v>0</v>
      </c>
      <c r="P37" s="82">
        <f t="shared" si="4"/>
        <v>0</v>
      </c>
      <c r="Q37" s="82">
        <f t="shared" si="5"/>
        <v>0</v>
      </c>
    </row>
    <row r="38" spans="1:17" ht="25.5">
      <c r="A38" s="8">
        <v>21</v>
      </c>
      <c r="B38" s="8"/>
      <c r="C38" s="79" t="s">
        <v>126</v>
      </c>
      <c r="D38" s="80" t="s">
        <v>162</v>
      </c>
      <c r="E38" s="9" t="s">
        <v>122</v>
      </c>
      <c r="F38" s="10">
        <v>2</v>
      </c>
      <c r="G38" s="82"/>
      <c r="H38" s="83"/>
      <c r="I38" s="82">
        <f t="shared" si="0"/>
        <v>0</v>
      </c>
      <c r="J38" s="84"/>
      <c r="K38" s="82"/>
      <c r="L38" s="82"/>
      <c r="M38" s="82">
        <f t="shared" si="1"/>
        <v>0</v>
      </c>
      <c r="N38" s="82">
        <f t="shared" si="2"/>
        <v>0</v>
      </c>
      <c r="O38" s="82">
        <f t="shared" si="3"/>
        <v>0</v>
      </c>
      <c r="P38" s="82">
        <f t="shared" si="4"/>
        <v>0</v>
      </c>
      <c r="Q38" s="82">
        <f t="shared" si="5"/>
        <v>0</v>
      </c>
    </row>
    <row r="39" spans="1:17" ht="38.25">
      <c r="A39" s="8">
        <v>22</v>
      </c>
      <c r="B39" s="8"/>
      <c r="C39" s="79" t="s">
        <v>126</v>
      </c>
      <c r="D39" s="80" t="s">
        <v>159</v>
      </c>
      <c r="E39" s="9" t="s">
        <v>122</v>
      </c>
      <c r="F39" s="10">
        <v>265</v>
      </c>
      <c r="G39" s="82"/>
      <c r="H39" s="83"/>
      <c r="I39" s="82">
        <f t="shared" si="0"/>
        <v>0</v>
      </c>
      <c r="J39" s="84"/>
      <c r="K39" s="82"/>
      <c r="L39" s="82"/>
      <c r="M39" s="82">
        <f t="shared" si="1"/>
        <v>0</v>
      </c>
      <c r="N39" s="82">
        <f t="shared" si="2"/>
        <v>0</v>
      </c>
      <c r="O39" s="82">
        <f t="shared" si="3"/>
        <v>0</v>
      </c>
      <c r="P39" s="82">
        <f t="shared" si="4"/>
        <v>0</v>
      </c>
      <c r="Q39" s="82">
        <f t="shared" si="5"/>
        <v>0</v>
      </c>
    </row>
    <row r="40" spans="1:17" ht="25.5">
      <c r="A40" s="8">
        <v>23</v>
      </c>
      <c r="B40" s="8"/>
      <c r="C40" s="79" t="s">
        <v>178</v>
      </c>
      <c r="D40" s="80" t="s">
        <v>179</v>
      </c>
      <c r="E40" s="9" t="s">
        <v>0</v>
      </c>
      <c r="F40" s="10">
        <v>20</v>
      </c>
      <c r="G40" s="82"/>
      <c r="H40" s="83"/>
      <c r="I40" s="82">
        <f t="shared" si="0"/>
        <v>0</v>
      </c>
      <c r="J40" s="84"/>
      <c r="K40" s="82"/>
      <c r="L40" s="82"/>
      <c r="M40" s="82">
        <f t="shared" si="1"/>
        <v>0</v>
      </c>
      <c r="N40" s="82">
        <f t="shared" si="2"/>
        <v>0</v>
      </c>
      <c r="O40" s="82">
        <f t="shared" si="3"/>
        <v>0</v>
      </c>
      <c r="P40" s="82">
        <f t="shared" si="4"/>
        <v>0</v>
      </c>
      <c r="Q40" s="82">
        <f t="shared" si="5"/>
        <v>0</v>
      </c>
    </row>
    <row r="41" spans="1:17" ht="12.75">
      <c r="A41" s="8">
        <v>24</v>
      </c>
      <c r="B41" s="8"/>
      <c r="C41" s="79" t="s">
        <v>180</v>
      </c>
      <c r="D41" s="80"/>
      <c r="E41" s="9" t="s">
        <v>11</v>
      </c>
      <c r="F41" s="10">
        <v>158</v>
      </c>
      <c r="G41" s="82"/>
      <c r="H41" s="83"/>
      <c r="I41" s="82">
        <f t="shared" si="0"/>
        <v>0</v>
      </c>
      <c r="J41" s="84"/>
      <c r="K41" s="82"/>
      <c r="L41" s="82"/>
      <c r="M41" s="82">
        <f t="shared" si="1"/>
        <v>0</v>
      </c>
      <c r="N41" s="82">
        <f t="shared" si="2"/>
        <v>0</v>
      </c>
      <c r="O41" s="82">
        <f t="shared" si="3"/>
        <v>0</v>
      </c>
      <c r="P41" s="82">
        <f t="shared" si="4"/>
        <v>0</v>
      </c>
      <c r="Q41" s="82">
        <f t="shared" si="5"/>
        <v>0</v>
      </c>
    </row>
    <row r="42" spans="1:17" ht="38.25">
      <c r="A42" s="8">
        <v>25</v>
      </c>
      <c r="B42" s="8"/>
      <c r="C42" s="79" t="s">
        <v>181</v>
      </c>
      <c r="D42" s="80" t="s">
        <v>159</v>
      </c>
      <c r="E42" s="9" t="s">
        <v>11</v>
      </c>
      <c r="F42" s="10">
        <v>2</v>
      </c>
      <c r="G42" s="82"/>
      <c r="H42" s="83"/>
      <c r="I42" s="82">
        <f t="shared" si="0"/>
        <v>0</v>
      </c>
      <c r="J42" s="84"/>
      <c r="K42" s="82"/>
      <c r="L42" s="82"/>
      <c r="M42" s="82">
        <f t="shared" si="1"/>
        <v>0</v>
      </c>
      <c r="N42" s="82">
        <f t="shared" si="2"/>
        <v>0</v>
      </c>
      <c r="O42" s="82">
        <f t="shared" si="3"/>
        <v>0</v>
      </c>
      <c r="P42" s="82">
        <f t="shared" si="4"/>
        <v>0</v>
      </c>
      <c r="Q42" s="82">
        <f t="shared" si="5"/>
        <v>0</v>
      </c>
    </row>
    <row r="43" spans="1:17" ht="38.25">
      <c r="A43" s="8">
        <v>26</v>
      </c>
      <c r="B43" s="8"/>
      <c r="C43" s="79" t="s">
        <v>119</v>
      </c>
      <c r="D43" s="80" t="s">
        <v>159</v>
      </c>
      <c r="E43" s="9" t="s">
        <v>11</v>
      </c>
      <c r="F43" s="10">
        <v>2</v>
      </c>
      <c r="G43" s="82"/>
      <c r="H43" s="83"/>
      <c r="I43" s="82">
        <f t="shared" si="0"/>
        <v>0</v>
      </c>
      <c r="J43" s="84"/>
      <c r="K43" s="82"/>
      <c r="L43" s="82"/>
      <c r="M43" s="82">
        <f t="shared" si="1"/>
        <v>0</v>
      </c>
      <c r="N43" s="82">
        <f t="shared" si="2"/>
        <v>0</v>
      </c>
      <c r="O43" s="82">
        <f t="shared" si="3"/>
        <v>0</v>
      </c>
      <c r="P43" s="82">
        <f t="shared" si="4"/>
        <v>0</v>
      </c>
      <c r="Q43" s="82">
        <f t="shared" si="5"/>
        <v>0</v>
      </c>
    </row>
    <row r="44" spans="1:17" ht="25.5">
      <c r="A44" s="8">
        <v>27</v>
      </c>
      <c r="B44" s="8"/>
      <c r="C44" s="79" t="s">
        <v>182</v>
      </c>
      <c r="D44" s="80" t="s">
        <v>183</v>
      </c>
      <c r="E44" s="9" t="s">
        <v>11</v>
      </c>
      <c r="F44" s="10">
        <v>5</v>
      </c>
      <c r="G44" s="82"/>
      <c r="H44" s="83"/>
      <c r="I44" s="82">
        <f t="shared" si="0"/>
        <v>0</v>
      </c>
      <c r="J44" s="84"/>
      <c r="K44" s="82"/>
      <c r="L44" s="82"/>
      <c r="M44" s="82">
        <f t="shared" si="1"/>
        <v>0</v>
      </c>
      <c r="N44" s="82">
        <f t="shared" si="2"/>
        <v>0</v>
      </c>
      <c r="O44" s="82">
        <f t="shared" si="3"/>
        <v>0</v>
      </c>
      <c r="P44" s="82">
        <f t="shared" si="4"/>
        <v>0</v>
      </c>
      <c r="Q44" s="82">
        <f t="shared" si="5"/>
        <v>0</v>
      </c>
    </row>
    <row r="45" spans="1:17" ht="25.5">
      <c r="A45" s="8">
        <v>28</v>
      </c>
      <c r="B45" s="8"/>
      <c r="C45" s="79" t="s">
        <v>184</v>
      </c>
      <c r="D45" s="80" t="s">
        <v>185</v>
      </c>
      <c r="E45" s="9" t="s">
        <v>11</v>
      </c>
      <c r="F45" s="10">
        <v>5</v>
      </c>
      <c r="G45" s="82"/>
      <c r="H45" s="83"/>
      <c r="I45" s="82">
        <f t="shared" si="0"/>
        <v>0</v>
      </c>
      <c r="J45" s="84"/>
      <c r="K45" s="82"/>
      <c r="L45" s="82"/>
      <c r="M45" s="82">
        <f t="shared" si="1"/>
        <v>0</v>
      </c>
      <c r="N45" s="82">
        <f t="shared" si="2"/>
        <v>0</v>
      </c>
      <c r="O45" s="82">
        <f t="shared" si="3"/>
        <v>0</v>
      </c>
      <c r="P45" s="82">
        <f t="shared" si="4"/>
        <v>0</v>
      </c>
      <c r="Q45" s="82">
        <f t="shared" si="5"/>
        <v>0</v>
      </c>
    </row>
    <row r="46" spans="1:17" ht="12.75">
      <c r="A46" s="8">
        <v>29</v>
      </c>
      <c r="B46" s="8"/>
      <c r="C46" s="79" t="s">
        <v>186</v>
      </c>
      <c r="D46" s="80"/>
      <c r="E46" s="9" t="s">
        <v>11</v>
      </c>
      <c r="F46" s="10">
        <v>5</v>
      </c>
      <c r="G46" s="82"/>
      <c r="H46" s="83"/>
      <c r="I46" s="82">
        <f t="shared" si="0"/>
        <v>0</v>
      </c>
      <c r="J46" s="84"/>
      <c r="K46" s="82"/>
      <c r="L46" s="82"/>
      <c r="M46" s="82">
        <f t="shared" si="1"/>
        <v>0</v>
      </c>
      <c r="N46" s="82">
        <f t="shared" si="2"/>
        <v>0</v>
      </c>
      <c r="O46" s="82">
        <f t="shared" si="3"/>
        <v>0</v>
      </c>
      <c r="P46" s="82">
        <f t="shared" si="4"/>
        <v>0</v>
      </c>
      <c r="Q46" s="82">
        <f t="shared" si="5"/>
        <v>0</v>
      </c>
    </row>
    <row r="47" spans="1:17" ht="12.75">
      <c r="A47" s="8">
        <v>30</v>
      </c>
      <c r="B47" s="8"/>
      <c r="C47" s="79" t="s">
        <v>187</v>
      </c>
      <c r="D47" s="80"/>
      <c r="E47" s="9" t="s">
        <v>11</v>
      </c>
      <c r="F47" s="10">
        <v>10</v>
      </c>
      <c r="G47" s="82"/>
      <c r="H47" s="83"/>
      <c r="I47" s="82">
        <f t="shared" si="0"/>
        <v>0</v>
      </c>
      <c r="J47" s="84"/>
      <c r="K47" s="82"/>
      <c r="L47" s="82"/>
      <c r="M47" s="82">
        <f t="shared" si="1"/>
        <v>0</v>
      </c>
      <c r="N47" s="82">
        <f t="shared" si="2"/>
        <v>0</v>
      </c>
      <c r="O47" s="82">
        <f t="shared" si="3"/>
        <v>0</v>
      </c>
      <c r="P47" s="82">
        <f t="shared" si="4"/>
        <v>0</v>
      </c>
      <c r="Q47" s="82">
        <f t="shared" si="5"/>
        <v>0</v>
      </c>
    </row>
    <row r="48" spans="1:17" ht="12.75">
      <c r="A48" s="8">
        <v>31</v>
      </c>
      <c r="B48" s="8"/>
      <c r="C48" s="79" t="s">
        <v>124</v>
      </c>
      <c r="D48" s="80"/>
      <c r="E48" s="9" t="s">
        <v>0</v>
      </c>
      <c r="F48" s="10">
        <v>2163</v>
      </c>
      <c r="G48" s="82"/>
      <c r="H48" s="83"/>
      <c r="I48" s="82">
        <f t="shared" si="0"/>
        <v>0</v>
      </c>
      <c r="J48" s="84"/>
      <c r="K48" s="82"/>
      <c r="L48" s="82"/>
      <c r="M48" s="82">
        <f t="shared" si="1"/>
        <v>0</v>
      </c>
      <c r="N48" s="82">
        <f t="shared" si="2"/>
        <v>0</v>
      </c>
      <c r="O48" s="82">
        <f t="shared" si="3"/>
        <v>0</v>
      </c>
      <c r="P48" s="82">
        <f t="shared" si="4"/>
        <v>0</v>
      </c>
      <c r="Q48" s="82">
        <f t="shared" si="5"/>
        <v>0</v>
      </c>
    </row>
    <row r="49" spans="1:17" ht="12.75">
      <c r="A49" s="8">
        <v>32</v>
      </c>
      <c r="B49" s="8"/>
      <c r="C49" s="79" t="s">
        <v>188</v>
      </c>
      <c r="D49" s="80"/>
      <c r="E49" s="9" t="s">
        <v>122</v>
      </c>
      <c r="F49" s="10">
        <v>1</v>
      </c>
      <c r="G49" s="82"/>
      <c r="H49" s="83"/>
      <c r="I49" s="82">
        <f t="shared" si="0"/>
        <v>0</v>
      </c>
      <c r="J49" s="84"/>
      <c r="K49" s="82"/>
      <c r="L49" s="82"/>
      <c r="M49" s="82">
        <f t="shared" si="1"/>
        <v>0</v>
      </c>
      <c r="N49" s="82">
        <f t="shared" si="2"/>
        <v>0</v>
      </c>
      <c r="O49" s="82">
        <f t="shared" si="3"/>
        <v>0</v>
      </c>
      <c r="P49" s="82">
        <f t="shared" si="4"/>
        <v>0</v>
      </c>
      <c r="Q49" s="82">
        <f t="shared" si="5"/>
        <v>0</v>
      </c>
    </row>
    <row r="50" spans="1:17" ht="12.75">
      <c r="A50" s="8">
        <v>33</v>
      </c>
      <c r="B50" s="8"/>
      <c r="C50" s="85" t="s">
        <v>73</v>
      </c>
      <c r="D50" s="80"/>
      <c r="E50" s="9"/>
      <c r="F50" s="10"/>
      <c r="G50" s="82"/>
      <c r="H50" s="83"/>
      <c r="I50" s="82"/>
      <c r="J50" s="84"/>
      <c r="K50" s="82"/>
      <c r="L50" s="82"/>
      <c r="M50" s="82">
        <f t="shared" si="1"/>
        <v>0</v>
      </c>
      <c r="N50" s="82">
        <f t="shared" si="2"/>
        <v>0</v>
      </c>
      <c r="O50" s="82">
        <f t="shared" si="3"/>
        <v>0</v>
      </c>
      <c r="P50" s="82">
        <f t="shared" si="4"/>
        <v>0</v>
      </c>
      <c r="Q50" s="82">
        <f t="shared" si="5"/>
        <v>0</v>
      </c>
    </row>
    <row r="51" spans="1:17" ht="25.5">
      <c r="A51" s="8">
        <v>34</v>
      </c>
      <c r="B51" s="8"/>
      <c r="C51" s="79" t="s">
        <v>135</v>
      </c>
      <c r="D51" s="80" t="s">
        <v>136</v>
      </c>
      <c r="E51" s="9" t="s">
        <v>43</v>
      </c>
      <c r="F51" s="10">
        <v>4</v>
      </c>
      <c r="G51" s="82"/>
      <c r="H51" s="83"/>
      <c r="I51" s="82">
        <f t="shared" si="0"/>
        <v>0</v>
      </c>
      <c r="J51" s="84"/>
      <c r="K51" s="82"/>
      <c r="L51" s="82"/>
      <c r="M51" s="82">
        <f t="shared" si="1"/>
        <v>0</v>
      </c>
      <c r="N51" s="82">
        <f t="shared" si="2"/>
        <v>0</v>
      </c>
      <c r="O51" s="82">
        <f t="shared" si="3"/>
        <v>0</v>
      </c>
      <c r="P51" s="82">
        <f t="shared" si="4"/>
        <v>0</v>
      </c>
      <c r="Q51" s="82">
        <f t="shared" si="5"/>
        <v>0</v>
      </c>
    </row>
    <row r="52" spans="1:17" ht="12.75">
      <c r="A52" s="8">
        <v>35</v>
      </c>
      <c r="B52" s="8"/>
      <c r="C52" s="79" t="s">
        <v>137</v>
      </c>
      <c r="D52" s="80"/>
      <c r="E52" s="9" t="s">
        <v>11</v>
      </c>
      <c r="F52" s="10">
        <v>6</v>
      </c>
      <c r="G52" s="82"/>
      <c r="H52" s="83"/>
      <c r="I52" s="82">
        <f t="shared" si="0"/>
        <v>0</v>
      </c>
      <c r="J52" s="84"/>
      <c r="K52" s="82"/>
      <c r="L52" s="82"/>
      <c r="M52" s="82">
        <f t="shared" si="1"/>
        <v>0</v>
      </c>
      <c r="N52" s="82">
        <f t="shared" si="2"/>
        <v>0</v>
      </c>
      <c r="O52" s="82">
        <f t="shared" si="3"/>
        <v>0</v>
      </c>
      <c r="P52" s="82">
        <f t="shared" si="4"/>
        <v>0</v>
      </c>
      <c r="Q52" s="82">
        <f t="shared" si="5"/>
        <v>0</v>
      </c>
    </row>
    <row r="53" spans="1:17" ht="12.75">
      <c r="A53" s="8">
        <v>36</v>
      </c>
      <c r="B53" s="8"/>
      <c r="C53" s="79" t="s">
        <v>189</v>
      </c>
      <c r="D53" s="80"/>
      <c r="E53" s="9" t="s">
        <v>11</v>
      </c>
      <c r="F53" s="10">
        <v>1</v>
      </c>
      <c r="G53" s="82"/>
      <c r="H53" s="83"/>
      <c r="I53" s="82">
        <f t="shared" si="0"/>
        <v>0</v>
      </c>
      <c r="J53" s="84"/>
      <c r="K53" s="82"/>
      <c r="L53" s="82"/>
      <c r="M53" s="82">
        <f t="shared" si="1"/>
        <v>0</v>
      </c>
      <c r="N53" s="82">
        <f t="shared" si="2"/>
        <v>0</v>
      </c>
      <c r="O53" s="82">
        <f t="shared" si="3"/>
        <v>0</v>
      </c>
      <c r="P53" s="82">
        <f t="shared" si="4"/>
        <v>0</v>
      </c>
      <c r="Q53" s="82">
        <f t="shared" si="5"/>
        <v>0</v>
      </c>
    </row>
    <row r="54" spans="1:17" ht="12.75">
      <c r="A54" s="8">
        <v>37</v>
      </c>
      <c r="B54" s="8"/>
      <c r="C54" s="79" t="s">
        <v>138</v>
      </c>
      <c r="D54" s="80"/>
      <c r="E54" s="9" t="s">
        <v>11</v>
      </c>
      <c r="F54" s="10">
        <v>4</v>
      </c>
      <c r="G54" s="82"/>
      <c r="H54" s="83"/>
      <c r="I54" s="82">
        <f t="shared" si="0"/>
        <v>0</v>
      </c>
      <c r="J54" s="84"/>
      <c r="K54" s="82"/>
      <c r="L54" s="82"/>
      <c r="M54" s="82">
        <f t="shared" si="1"/>
        <v>0</v>
      </c>
      <c r="N54" s="82">
        <f t="shared" si="2"/>
        <v>0</v>
      </c>
      <c r="O54" s="82">
        <f t="shared" si="3"/>
        <v>0</v>
      </c>
      <c r="P54" s="82">
        <f t="shared" si="4"/>
        <v>0</v>
      </c>
      <c r="Q54" s="82">
        <f t="shared" si="5"/>
        <v>0</v>
      </c>
    </row>
    <row r="55" spans="1:17" ht="25.5">
      <c r="A55" s="8">
        <v>38</v>
      </c>
      <c r="B55" s="8"/>
      <c r="C55" s="79" t="s">
        <v>190</v>
      </c>
      <c r="D55" s="80"/>
      <c r="E55" s="9" t="s">
        <v>11</v>
      </c>
      <c r="F55" s="10">
        <v>4</v>
      </c>
      <c r="G55" s="82"/>
      <c r="H55" s="83"/>
      <c r="I55" s="82">
        <f t="shared" si="0"/>
        <v>0</v>
      </c>
      <c r="J55" s="84"/>
      <c r="K55" s="82"/>
      <c r="L55" s="82"/>
      <c r="M55" s="82">
        <f t="shared" si="1"/>
        <v>0</v>
      </c>
      <c r="N55" s="82">
        <f t="shared" si="2"/>
        <v>0</v>
      </c>
      <c r="O55" s="82">
        <f t="shared" si="3"/>
        <v>0</v>
      </c>
      <c r="P55" s="82">
        <f t="shared" si="4"/>
        <v>0</v>
      </c>
      <c r="Q55" s="82">
        <f t="shared" si="5"/>
        <v>0</v>
      </c>
    </row>
    <row r="56" spans="1:17" ht="12.75">
      <c r="A56" s="8">
        <v>39</v>
      </c>
      <c r="B56" s="8"/>
      <c r="C56" s="79" t="s">
        <v>139</v>
      </c>
      <c r="D56" s="80"/>
      <c r="E56" s="9" t="s">
        <v>11</v>
      </c>
      <c r="F56" s="10">
        <v>3</v>
      </c>
      <c r="G56" s="82"/>
      <c r="H56" s="83"/>
      <c r="I56" s="82">
        <f t="shared" si="0"/>
        <v>0</v>
      </c>
      <c r="J56" s="84"/>
      <c r="K56" s="82"/>
      <c r="L56" s="82"/>
      <c r="M56" s="82">
        <f t="shared" si="1"/>
        <v>0</v>
      </c>
      <c r="N56" s="82">
        <f t="shared" si="2"/>
        <v>0</v>
      </c>
      <c r="O56" s="82">
        <f t="shared" si="3"/>
        <v>0</v>
      </c>
      <c r="P56" s="82">
        <f t="shared" si="4"/>
        <v>0</v>
      </c>
      <c r="Q56" s="82">
        <f t="shared" si="5"/>
        <v>0</v>
      </c>
    </row>
    <row r="57" spans="1:17" ht="12.75">
      <c r="A57" s="8">
        <v>40</v>
      </c>
      <c r="B57" s="8"/>
      <c r="C57" s="79" t="s">
        <v>191</v>
      </c>
      <c r="D57" s="80"/>
      <c r="E57" s="9" t="s">
        <v>11</v>
      </c>
      <c r="F57" s="10">
        <v>1</v>
      </c>
      <c r="G57" s="82"/>
      <c r="H57" s="83"/>
      <c r="I57" s="82">
        <f t="shared" si="0"/>
        <v>0</v>
      </c>
      <c r="J57" s="84"/>
      <c r="K57" s="82"/>
      <c r="L57" s="82"/>
      <c r="M57" s="82">
        <f t="shared" si="1"/>
        <v>0</v>
      </c>
      <c r="N57" s="82">
        <f t="shared" si="2"/>
        <v>0</v>
      </c>
      <c r="O57" s="82">
        <f t="shared" si="3"/>
        <v>0</v>
      </c>
      <c r="P57" s="82">
        <f t="shared" si="4"/>
        <v>0</v>
      </c>
      <c r="Q57" s="82">
        <f t="shared" si="5"/>
        <v>0</v>
      </c>
    </row>
    <row r="58" spans="1:17" ht="12.75">
      <c r="A58" s="8">
        <v>41</v>
      </c>
      <c r="B58" s="8"/>
      <c r="C58" s="79" t="s">
        <v>45</v>
      </c>
      <c r="D58" s="80"/>
      <c r="E58" s="9" t="s">
        <v>46</v>
      </c>
      <c r="F58" s="10">
        <v>42</v>
      </c>
      <c r="G58" s="82"/>
      <c r="H58" s="83"/>
      <c r="I58" s="82">
        <f t="shared" si="0"/>
        <v>0</v>
      </c>
      <c r="J58" s="84"/>
      <c r="K58" s="82"/>
      <c r="L58" s="82"/>
      <c r="M58" s="82">
        <f t="shared" si="1"/>
        <v>0</v>
      </c>
      <c r="N58" s="82">
        <f t="shared" si="2"/>
        <v>0</v>
      </c>
      <c r="O58" s="82">
        <f t="shared" si="3"/>
        <v>0</v>
      </c>
      <c r="P58" s="82">
        <f t="shared" si="4"/>
        <v>0</v>
      </c>
      <c r="Q58" s="82">
        <f t="shared" si="5"/>
        <v>0</v>
      </c>
    </row>
    <row r="59" spans="1:17" ht="12.75">
      <c r="A59" s="8">
        <v>42</v>
      </c>
      <c r="B59" s="8"/>
      <c r="C59" s="79" t="s">
        <v>140</v>
      </c>
      <c r="D59" s="80"/>
      <c r="E59" s="9" t="s">
        <v>44</v>
      </c>
      <c r="F59" s="10">
        <v>0.21</v>
      </c>
      <c r="G59" s="82"/>
      <c r="H59" s="83"/>
      <c r="I59" s="82">
        <f t="shared" si="0"/>
        <v>0</v>
      </c>
      <c r="J59" s="84"/>
      <c r="K59" s="82"/>
      <c r="L59" s="82"/>
      <c r="M59" s="82">
        <f t="shared" si="1"/>
        <v>0</v>
      </c>
      <c r="N59" s="82">
        <f t="shared" si="2"/>
        <v>0</v>
      </c>
      <c r="O59" s="82">
        <f t="shared" si="3"/>
        <v>0</v>
      </c>
      <c r="P59" s="82">
        <f t="shared" si="4"/>
        <v>0</v>
      </c>
      <c r="Q59" s="82">
        <f t="shared" si="5"/>
        <v>0</v>
      </c>
    </row>
    <row r="60" spans="1:17" ht="12.75">
      <c r="A60" s="8">
        <v>43</v>
      </c>
      <c r="B60" s="8"/>
      <c r="C60" s="79" t="s">
        <v>141</v>
      </c>
      <c r="D60" s="80"/>
      <c r="E60" s="9" t="s">
        <v>11</v>
      </c>
      <c r="F60" s="10">
        <v>8</v>
      </c>
      <c r="G60" s="82"/>
      <c r="H60" s="83"/>
      <c r="I60" s="82">
        <f t="shared" si="0"/>
        <v>0</v>
      </c>
      <c r="J60" s="84"/>
      <c r="K60" s="82"/>
      <c r="L60" s="82"/>
      <c r="M60" s="82">
        <f t="shared" si="1"/>
        <v>0</v>
      </c>
      <c r="N60" s="82">
        <f t="shared" si="2"/>
        <v>0</v>
      </c>
      <c r="O60" s="82">
        <f t="shared" si="3"/>
        <v>0</v>
      </c>
      <c r="P60" s="82">
        <f t="shared" si="4"/>
        <v>0</v>
      </c>
      <c r="Q60" s="82">
        <f t="shared" si="5"/>
        <v>0</v>
      </c>
    </row>
    <row r="61" spans="1:17" ht="12.75">
      <c r="A61" s="8">
        <v>44</v>
      </c>
      <c r="B61" s="8"/>
      <c r="C61" s="85" t="s">
        <v>71</v>
      </c>
      <c r="D61" s="80"/>
      <c r="E61" s="9"/>
      <c r="F61" s="10"/>
      <c r="G61" s="82"/>
      <c r="H61" s="83"/>
      <c r="I61" s="82"/>
      <c r="J61" s="84"/>
      <c r="K61" s="82"/>
      <c r="L61" s="82"/>
      <c r="M61" s="82">
        <f t="shared" si="1"/>
        <v>0</v>
      </c>
      <c r="N61" s="82">
        <f t="shared" si="2"/>
        <v>0</v>
      </c>
      <c r="O61" s="82">
        <f t="shared" si="3"/>
        <v>0</v>
      </c>
      <c r="P61" s="82">
        <f t="shared" si="4"/>
        <v>0</v>
      </c>
      <c r="Q61" s="82">
        <f t="shared" si="5"/>
        <v>0</v>
      </c>
    </row>
    <row r="62" spans="1:17" ht="12.75">
      <c r="A62" s="8">
        <v>45</v>
      </c>
      <c r="B62" s="8"/>
      <c r="C62" s="79" t="s">
        <v>263</v>
      </c>
      <c r="D62" s="80"/>
      <c r="E62" s="9" t="s">
        <v>143</v>
      </c>
      <c r="F62" s="10">
        <v>5895.6</v>
      </c>
      <c r="G62" s="82"/>
      <c r="H62" s="83"/>
      <c r="I62" s="82">
        <f t="shared" si="0"/>
        <v>0</v>
      </c>
      <c r="J62" s="84"/>
      <c r="K62" s="82"/>
      <c r="L62" s="82"/>
      <c r="M62" s="82">
        <f t="shared" si="1"/>
        <v>0</v>
      </c>
      <c r="N62" s="82">
        <f t="shared" si="2"/>
        <v>0</v>
      </c>
      <c r="O62" s="82">
        <f t="shared" si="3"/>
        <v>0</v>
      </c>
      <c r="P62" s="82">
        <f t="shared" si="4"/>
        <v>0</v>
      </c>
      <c r="Q62" s="82">
        <f t="shared" si="5"/>
        <v>0</v>
      </c>
    </row>
    <row r="63" spans="1:17" ht="25.5">
      <c r="A63" s="8">
        <v>46</v>
      </c>
      <c r="B63" s="8"/>
      <c r="C63" s="79" t="s">
        <v>264</v>
      </c>
      <c r="D63" s="80"/>
      <c r="E63" s="9" t="s">
        <v>143</v>
      </c>
      <c r="F63" s="10">
        <v>288</v>
      </c>
      <c r="G63" s="82"/>
      <c r="H63" s="83"/>
      <c r="I63" s="82">
        <f t="shared" si="0"/>
        <v>0</v>
      </c>
      <c r="J63" s="84"/>
      <c r="K63" s="82"/>
      <c r="L63" s="82"/>
      <c r="M63" s="82">
        <f t="shared" si="1"/>
        <v>0</v>
      </c>
      <c r="N63" s="82">
        <f t="shared" si="2"/>
        <v>0</v>
      </c>
      <c r="O63" s="82">
        <f t="shared" si="3"/>
        <v>0</v>
      </c>
      <c r="P63" s="82">
        <f t="shared" si="4"/>
        <v>0</v>
      </c>
      <c r="Q63" s="82">
        <f t="shared" si="5"/>
        <v>0</v>
      </c>
    </row>
    <row r="64" spans="1:17" ht="25.5">
      <c r="A64" s="8">
        <v>47</v>
      </c>
      <c r="B64" s="8"/>
      <c r="C64" s="79" t="s">
        <v>265</v>
      </c>
      <c r="D64" s="80"/>
      <c r="E64" s="9" t="s">
        <v>143</v>
      </c>
      <c r="F64" s="10">
        <v>227.39</v>
      </c>
      <c r="G64" s="82"/>
      <c r="H64" s="83"/>
      <c r="I64" s="82">
        <f t="shared" si="0"/>
        <v>0</v>
      </c>
      <c r="J64" s="84"/>
      <c r="K64" s="82"/>
      <c r="L64" s="82"/>
      <c r="M64" s="82">
        <f t="shared" si="1"/>
        <v>0</v>
      </c>
      <c r="N64" s="82">
        <f t="shared" si="2"/>
        <v>0</v>
      </c>
      <c r="O64" s="82">
        <f t="shared" si="3"/>
        <v>0</v>
      </c>
      <c r="P64" s="82">
        <f t="shared" si="4"/>
        <v>0</v>
      </c>
      <c r="Q64" s="82">
        <f t="shared" si="5"/>
        <v>0</v>
      </c>
    </row>
    <row r="65" spans="1:17" ht="25.5">
      <c r="A65" s="8">
        <v>48</v>
      </c>
      <c r="B65" s="8"/>
      <c r="C65" s="79" t="s">
        <v>266</v>
      </c>
      <c r="D65" s="80"/>
      <c r="E65" s="9" t="s">
        <v>143</v>
      </c>
      <c r="F65" s="10">
        <v>561.07</v>
      </c>
      <c r="G65" s="82"/>
      <c r="H65" s="83"/>
      <c r="I65" s="82">
        <f t="shared" si="0"/>
        <v>0</v>
      </c>
      <c r="J65" s="84"/>
      <c r="K65" s="82"/>
      <c r="L65" s="82"/>
      <c r="M65" s="82">
        <f t="shared" si="1"/>
        <v>0</v>
      </c>
      <c r="N65" s="82">
        <f t="shared" si="2"/>
        <v>0</v>
      </c>
      <c r="O65" s="82">
        <f t="shared" si="3"/>
        <v>0</v>
      </c>
      <c r="P65" s="82">
        <f t="shared" si="4"/>
        <v>0</v>
      </c>
      <c r="Q65" s="82">
        <f t="shared" si="5"/>
        <v>0</v>
      </c>
    </row>
    <row r="66" spans="1:17" ht="12.75">
      <c r="A66" s="8">
        <v>49</v>
      </c>
      <c r="B66" s="8"/>
      <c r="C66" s="79" t="s">
        <v>267</v>
      </c>
      <c r="D66" s="80"/>
      <c r="E66" s="9" t="s">
        <v>143</v>
      </c>
      <c r="F66" s="10">
        <v>4819.15</v>
      </c>
      <c r="G66" s="82"/>
      <c r="H66" s="83"/>
      <c r="I66" s="82">
        <f t="shared" si="0"/>
        <v>0</v>
      </c>
      <c r="J66" s="84"/>
      <c r="K66" s="82"/>
      <c r="L66" s="82"/>
      <c r="M66" s="82">
        <f t="shared" si="1"/>
        <v>0</v>
      </c>
      <c r="N66" s="82">
        <f t="shared" si="2"/>
        <v>0</v>
      </c>
      <c r="O66" s="82">
        <f t="shared" si="3"/>
        <v>0</v>
      </c>
      <c r="P66" s="82">
        <f t="shared" si="4"/>
        <v>0</v>
      </c>
      <c r="Q66" s="82">
        <f t="shared" si="5"/>
        <v>0</v>
      </c>
    </row>
    <row r="67" spans="1:104" s="41" customFormat="1" ht="12.75">
      <c r="A67" s="2"/>
      <c r="B67" s="2"/>
      <c r="C67" s="171" t="s">
        <v>9</v>
      </c>
      <c r="D67" s="171"/>
      <c r="E67" s="171"/>
      <c r="F67" s="171"/>
      <c r="G67" s="171"/>
      <c r="H67" s="171"/>
      <c r="I67" s="171"/>
      <c r="J67" s="171"/>
      <c r="K67" s="171"/>
      <c r="L67" s="171"/>
      <c r="M67" s="4">
        <f>SUM(M18:M66)</f>
        <v>0</v>
      </c>
      <c r="N67" s="4">
        <f>SUM(N18:N66)</f>
        <v>0</v>
      </c>
      <c r="O67" s="4">
        <f>SUM(O18:O66)</f>
        <v>0</v>
      </c>
      <c r="P67" s="4">
        <f>SUM(P18:P66)</f>
        <v>0</v>
      </c>
      <c r="Q67" s="4">
        <f>SUM(Q18:Q66)</f>
        <v>0</v>
      </c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</row>
    <row r="68" spans="1:104" s="41" customFormat="1" ht="12.75">
      <c r="A68" s="2"/>
      <c r="B68" s="2"/>
      <c r="C68" s="171" t="s">
        <v>96</v>
      </c>
      <c r="D68" s="171"/>
      <c r="E68" s="171"/>
      <c r="F68" s="171"/>
      <c r="G68" s="171"/>
      <c r="H68" s="171"/>
      <c r="I68" s="171"/>
      <c r="J68" s="171"/>
      <c r="K68" s="171"/>
      <c r="L68" s="171"/>
      <c r="M68" s="4"/>
      <c r="N68" s="37"/>
      <c r="O68" s="10">
        <f>ROUND(O67*0,2)</f>
        <v>0</v>
      </c>
      <c r="P68" s="3"/>
      <c r="Q68" s="2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</row>
    <row r="69" spans="1:104" s="41" customFormat="1" ht="12.75">
      <c r="A69" s="2"/>
      <c r="B69" s="2"/>
      <c r="C69" s="172" t="s">
        <v>10</v>
      </c>
      <c r="D69" s="172"/>
      <c r="E69" s="172"/>
      <c r="F69" s="172"/>
      <c r="G69" s="172"/>
      <c r="H69" s="172"/>
      <c r="I69" s="172"/>
      <c r="J69" s="172"/>
      <c r="K69" s="172"/>
      <c r="L69" s="172"/>
      <c r="M69" s="10">
        <f>SUM(M67)</f>
        <v>0</v>
      </c>
      <c r="N69" s="7">
        <f>N67</f>
        <v>0</v>
      </c>
      <c r="O69" s="7">
        <f>SUM(O67:O68)</f>
        <v>0</v>
      </c>
      <c r="P69" s="7">
        <f>SUM(P67)</f>
        <v>0</v>
      </c>
      <c r="Q69" s="74">
        <f>SUM(N69:P69)</f>
        <v>0</v>
      </c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</row>
    <row r="70" spans="1:104" s="41" customFormat="1" ht="12.7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</row>
    <row r="71" spans="1:104" s="41" customFormat="1" ht="12.7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5" t="s">
        <v>7</v>
      </c>
      <c r="O71" s="32" t="s">
        <v>48</v>
      </c>
      <c r="P71" s="32"/>
      <c r="Q71" s="75">
        <f>Q69</f>
        <v>0</v>
      </c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</row>
    <row r="72" spans="1:104" s="41" customFormat="1" ht="12.75">
      <c r="A72" s="168" t="s">
        <v>41</v>
      </c>
      <c r="B72" s="168"/>
      <c r="C72" s="170"/>
      <c r="D72" s="170"/>
      <c r="E72" s="170"/>
      <c r="F72" s="170"/>
      <c r="G72" s="168"/>
      <c r="H72" s="168"/>
      <c r="I72" s="168"/>
      <c r="J72" s="168"/>
      <c r="K72" s="168"/>
      <c r="L72" s="168"/>
      <c r="M72" s="175"/>
      <c r="N72" s="175"/>
      <c r="O72" s="175"/>
      <c r="P72" s="175"/>
      <c r="Q72" s="175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</row>
    <row r="73" spans="1:104" s="41" customFormat="1" ht="12.75">
      <c r="A73" s="168"/>
      <c r="B73" s="168"/>
      <c r="C73" s="169" t="s">
        <v>42</v>
      </c>
      <c r="D73" s="169"/>
      <c r="E73" s="169"/>
      <c r="F73" s="169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</row>
    <row r="74" spans="1:104" s="41" customFormat="1" ht="12.75">
      <c r="A74" s="13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</row>
    <row r="75" spans="1:104" s="41" customFormat="1" ht="12.75">
      <c r="A75" s="13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</row>
    <row r="76" spans="1:104" s="41" customFormat="1" ht="12.75">
      <c r="A76" s="13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</row>
    <row r="77" spans="1:104" s="41" customFormat="1" ht="12.75">
      <c r="A77" s="13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</row>
    <row r="78" spans="1:104" s="41" customFormat="1" ht="12.75">
      <c r="A78" s="13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</row>
    <row r="79" spans="1:104" s="41" customFormat="1" ht="12.75">
      <c r="A79" s="13"/>
      <c r="B79" s="42"/>
      <c r="C79" s="42"/>
      <c r="D79" s="13"/>
      <c r="E79" s="13"/>
      <c r="F79" s="42"/>
      <c r="G79" s="42"/>
      <c r="H79" s="42"/>
      <c r="I79" s="13"/>
      <c r="J79" s="42"/>
      <c r="K79" s="42"/>
      <c r="L79" s="42"/>
      <c r="M79" s="42"/>
      <c r="N79" s="42"/>
      <c r="O79" s="42"/>
      <c r="P79" s="42"/>
      <c r="Q79" s="42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</row>
    <row r="80" spans="1:104" s="41" customFormat="1" ht="12.75">
      <c r="A80" s="13"/>
      <c r="B80" s="42"/>
      <c r="C80" s="42"/>
      <c r="D80" s="13"/>
      <c r="E80" s="13"/>
      <c r="F80" s="42"/>
      <c r="G80" s="42"/>
      <c r="H80" s="42"/>
      <c r="I80" s="13"/>
      <c r="J80" s="42"/>
      <c r="K80" s="42"/>
      <c r="L80" s="42"/>
      <c r="M80" s="42"/>
      <c r="N80" s="42"/>
      <c r="O80" s="42"/>
      <c r="P80" s="42"/>
      <c r="Q80" s="42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</row>
    <row r="81" spans="1:104" s="41" customFormat="1" ht="12.75">
      <c r="A81" s="13"/>
      <c r="B81" s="42"/>
      <c r="C81" s="42"/>
      <c r="D81" s="13"/>
      <c r="E81" s="13"/>
      <c r="F81" s="42"/>
      <c r="G81" s="42"/>
      <c r="H81" s="42"/>
      <c r="I81" s="13"/>
      <c r="J81" s="42"/>
      <c r="K81" s="42"/>
      <c r="L81" s="42"/>
      <c r="M81" s="42"/>
      <c r="N81" s="42"/>
      <c r="O81" s="42"/>
      <c r="P81" s="42"/>
      <c r="Q81" s="42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</row>
    <row r="82" spans="1:104" s="41" customFormat="1" ht="12.75">
      <c r="A82" s="13"/>
      <c r="B82" s="42"/>
      <c r="C82" s="42"/>
      <c r="D82" s="13"/>
      <c r="E82" s="13"/>
      <c r="F82" s="42"/>
      <c r="G82" s="42"/>
      <c r="H82" s="42"/>
      <c r="I82" s="13"/>
      <c r="J82" s="42"/>
      <c r="K82" s="42"/>
      <c r="L82" s="42"/>
      <c r="M82" s="42"/>
      <c r="N82" s="42"/>
      <c r="O82" s="42"/>
      <c r="P82" s="42"/>
      <c r="Q82" s="42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</row>
    <row r="83" spans="1:104" s="41" customFormat="1" ht="12.75">
      <c r="A83" s="13"/>
      <c r="B83" s="42"/>
      <c r="C83" s="42"/>
      <c r="D83" s="13"/>
      <c r="E83" s="13"/>
      <c r="F83" s="42"/>
      <c r="G83" s="42"/>
      <c r="H83" s="42"/>
      <c r="I83" s="13"/>
      <c r="J83" s="42"/>
      <c r="K83" s="42"/>
      <c r="L83" s="42"/>
      <c r="M83" s="42"/>
      <c r="N83" s="42"/>
      <c r="O83" s="42"/>
      <c r="P83" s="42"/>
      <c r="Q83" s="42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</row>
    <row r="84" spans="1:104" s="41" customFormat="1" ht="12.75">
      <c r="A84" s="13"/>
      <c r="B84" s="42"/>
      <c r="C84" s="42"/>
      <c r="D84" s="13"/>
      <c r="E84" s="13"/>
      <c r="F84" s="42"/>
      <c r="G84" s="42"/>
      <c r="H84" s="42"/>
      <c r="I84" s="13"/>
      <c r="J84" s="42"/>
      <c r="K84" s="42"/>
      <c r="L84" s="42"/>
      <c r="M84" s="42"/>
      <c r="N84" s="42"/>
      <c r="O84" s="42"/>
      <c r="P84" s="42"/>
      <c r="Q84" s="42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</row>
    <row r="85" spans="1:104" s="41" customFormat="1" ht="12.75">
      <c r="A85" s="13"/>
      <c r="B85" s="42"/>
      <c r="C85" s="42"/>
      <c r="D85" s="13"/>
      <c r="E85" s="13"/>
      <c r="F85" s="42"/>
      <c r="G85" s="42"/>
      <c r="H85" s="42"/>
      <c r="I85" s="13"/>
      <c r="J85" s="42"/>
      <c r="K85" s="42"/>
      <c r="L85" s="42"/>
      <c r="M85" s="42"/>
      <c r="N85" s="42"/>
      <c r="O85" s="42"/>
      <c r="P85" s="42"/>
      <c r="Q85" s="42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</row>
    <row r="86" spans="1:104" s="41" customFormat="1" ht="12.75">
      <c r="A86" s="13"/>
      <c r="B86" s="42"/>
      <c r="C86" s="42"/>
      <c r="D86" s="13"/>
      <c r="E86" s="13"/>
      <c r="F86" s="42"/>
      <c r="G86" s="42"/>
      <c r="H86" s="42"/>
      <c r="I86" s="13"/>
      <c r="J86" s="42"/>
      <c r="K86" s="42"/>
      <c r="L86" s="42"/>
      <c r="M86" s="42"/>
      <c r="N86" s="42"/>
      <c r="O86" s="42"/>
      <c r="P86" s="42"/>
      <c r="Q86" s="42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</row>
    <row r="87" spans="1:104" s="41" customFormat="1" ht="12.75">
      <c r="A87" s="13"/>
      <c r="B87" s="42"/>
      <c r="C87" s="42"/>
      <c r="D87" s="13"/>
      <c r="E87" s="13"/>
      <c r="F87" s="42"/>
      <c r="G87" s="42"/>
      <c r="H87" s="42"/>
      <c r="I87" s="13"/>
      <c r="J87" s="42"/>
      <c r="K87" s="42"/>
      <c r="L87" s="42"/>
      <c r="M87" s="42"/>
      <c r="N87" s="42"/>
      <c r="O87" s="42"/>
      <c r="P87" s="42"/>
      <c r="Q87" s="42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</row>
    <row r="88" spans="1:104" s="41" customFormat="1" ht="12.75">
      <c r="A88" s="13"/>
      <c r="B88" s="42"/>
      <c r="C88" s="42"/>
      <c r="D88" s="13"/>
      <c r="E88" s="13"/>
      <c r="F88" s="42"/>
      <c r="G88" s="42"/>
      <c r="H88" s="42"/>
      <c r="I88" s="13"/>
      <c r="J88" s="42"/>
      <c r="K88" s="42"/>
      <c r="L88" s="42"/>
      <c r="M88" s="42"/>
      <c r="N88" s="42"/>
      <c r="O88" s="42"/>
      <c r="P88" s="42"/>
      <c r="Q88" s="42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</row>
    <row r="89" spans="1:104" s="41" customFormat="1" ht="12.75">
      <c r="A89" s="13"/>
      <c r="B89" s="42"/>
      <c r="C89" s="42"/>
      <c r="D89" s="13"/>
      <c r="E89" s="13"/>
      <c r="F89" s="42"/>
      <c r="G89" s="42"/>
      <c r="H89" s="42"/>
      <c r="I89" s="13"/>
      <c r="J89" s="42"/>
      <c r="K89" s="42"/>
      <c r="L89" s="42"/>
      <c r="M89" s="42"/>
      <c r="N89" s="42"/>
      <c r="O89" s="42"/>
      <c r="P89" s="42"/>
      <c r="Q89" s="42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</row>
    <row r="90" spans="1:104" s="41" customFormat="1" ht="12.75">
      <c r="A90" s="13"/>
      <c r="B90" s="42"/>
      <c r="C90" s="42"/>
      <c r="D90" s="13"/>
      <c r="E90" s="13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</row>
    <row r="91" spans="1:104" s="41" customFormat="1" ht="12.75">
      <c r="A91" s="13"/>
      <c r="B91" s="42"/>
      <c r="C91" s="42"/>
      <c r="D91" s="13"/>
      <c r="E91" s="13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</row>
    <row r="92" spans="1:104" s="41" customFormat="1" ht="12.75">
      <c r="A92" s="13"/>
      <c r="B92" s="42"/>
      <c r="C92" s="42"/>
      <c r="D92" s="13"/>
      <c r="E92" s="13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</row>
    <row r="93" spans="1:104" s="41" customFormat="1" ht="12.75">
      <c r="A93" s="13"/>
      <c r="B93" s="42"/>
      <c r="C93" s="42"/>
      <c r="D93" s="13"/>
      <c r="E93" s="13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</row>
    <row r="94" spans="1:104" s="41" customFormat="1" ht="12.75">
      <c r="A94" s="13"/>
      <c r="B94" s="42"/>
      <c r="C94" s="42"/>
      <c r="D94" s="13"/>
      <c r="E94" s="13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</row>
    <row r="95" spans="1:104" s="41" customFormat="1" ht="12.75">
      <c r="A95" s="13"/>
      <c r="B95" s="42"/>
      <c r="C95" s="42"/>
      <c r="D95" s="13"/>
      <c r="E95" s="13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</row>
    <row r="96" spans="1:104" s="41" customFormat="1" ht="12.75">
      <c r="A96" s="13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</row>
    <row r="97" spans="1:104" s="41" customFormat="1" ht="12.75">
      <c r="A97" s="1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</row>
    <row r="98" spans="1:104" s="41" customFormat="1" ht="12.75">
      <c r="A98" s="1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</row>
    <row r="99" spans="1:104" s="41" customFormat="1" ht="12.75">
      <c r="A99" s="1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</row>
    <row r="100" spans="1:104" s="41" customFormat="1" ht="12.75">
      <c r="A100" s="13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</row>
    <row r="101" spans="1:104" s="41" customFormat="1" ht="12.75">
      <c r="A101" s="13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</row>
    <row r="102" spans="1:104" s="41" customFormat="1" ht="12.75">
      <c r="A102" s="13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</row>
    <row r="103" spans="1:104" s="41" customFormat="1" ht="12.75">
      <c r="A103" s="13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</row>
    <row r="104" spans="1:104" s="41" customFormat="1" ht="12.75">
      <c r="A104" s="13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</row>
    <row r="105" spans="1:104" s="41" customFormat="1" ht="12.75">
      <c r="A105" s="13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</row>
    <row r="106" spans="1:104" s="41" customFormat="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</row>
    <row r="107" spans="1:104" s="41" customFormat="1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</row>
    <row r="108" spans="1:104" s="41" customFormat="1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</row>
    <row r="109" spans="1:104" s="41" customFormat="1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</row>
    <row r="110" spans="1:104" s="41" customFormat="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</row>
    <row r="111" spans="1:104" s="41" customFormat="1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</row>
    <row r="112" spans="1:104" s="41" customFormat="1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</row>
    <row r="113" spans="1:104" s="41" customFormat="1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</row>
    <row r="114" spans="1:104" s="41" customFormat="1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</row>
    <row r="115" spans="1:104" s="41" customFormat="1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</row>
    <row r="116" spans="1:104" s="41" customFormat="1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</row>
    <row r="117" spans="1:104" s="41" customFormat="1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</row>
    <row r="118" spans="1:104" s="41" customFormat="1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</row>
    <row r="119" spans="1:104" s="41" customFormat="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</row>
    <row r="120" spans="1:104" s="41" customFormat="1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</row>
    <row r="121" spans="1:104" s="41" customFormat="1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</row>
    <row r="122" spans="1:104" s="41" customFormat="1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</row>
    <row r="123" spans="1:104" s="41" customFormat="1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</row>
    <row r="124" spans="1:104" s="41" customFormat="1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</row>
    <row r="125" spans="1:104" s="41" customFormat="1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</row>
    <row r="126" spans="1:104" s="41" customFormat="1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</row>
    <row r="127" spans="1:104" s="41" customFormat="1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</row>
    <row r="128" spans="1:104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</row>
    <row r="129" spans="1:104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</row>
    <row r="130" spans="1:104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</row>
    <row r="131" spans="1:104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</row>
    <row r="132" spans="1:104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</row>
    <row r="133" spans="1:104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</row>
    <row r="134" spans="1:104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</row>
    <row r="135" spans="1:104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</row>
    <row r="136" spans="1:104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</row>
    <row r="137" spans="1:104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</row>
    <row r="138" spans="1:104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</row>
    <row r="139" spans="1:104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</row>
    <row r="140" spans="1:104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</row>
    <row r="141" spans="1:104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</row>
    <row r="142" spans="1:104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</row>
    <row r="143" spans="1:104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</row>
    <row r="144" spans="1:104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</row>
    <row r="145" spans="1:104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</row>
    <row r="146" spans="1:104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</row>
    <row r="147" spans="1:104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</row>
    <row r="148" spans="1:104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</row>
    <row r="149" spans="1:35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8:35" ht="12.75"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8:35" ht="12.75"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</row>
  </sheetData>
  <sheetProtection/>
  <mergeCells count="38">
    <mergeCell ref="A2:Q2"/>
    <mergeCell ref="C3:P3"/>
    <mergeCell ref="A4:Q4"/>
    <mergeCell ref="A5:Q5"/>
    <mergeCell ref="A6:B6"/>
    <mergeCell ref="C6:P6"/>
    <mergeCell ref="A7:B7"/>
    <mergeCell ref="C7:P7"/>
    <mergeCell ref="A8:B8"/>
    <mergeCell ref="C8:I8"/>
    <mergeCell ref="J8:K8"/>
    <mergeCell ref="L8:Q8"/>
    <mergeCell ref="C67:L67"/>
    <mergeCell ref="A9:B9"/>
    <mergeCell ref="C9:Q9"/>
    <mergeCell ref="A10:B10"/>
    <mergeCell ref="D10:F10"/>
    <mergeCell ref="G10:I10"/>
    <mergeCell ref="J10:M10"/>
    <mergeCell ref="N10:O10"/>
    <mergeCell ref="A11:J11"/>
    <mergeCell ref="K11:L11"/>
    <mergeCell ref="O11:Q11"/>
    <mergeCell ref="A12:Q12"/>
    <mergeCell ref="A72:B72"/>
    <mergeCell ref="C72:F72"/>
    <mergeCell ref="G72:I72"/>
    <mergeCell ref="J72:L72"/>
    <mergeCell ref="M72:Q72"/>
    <mergeCell ref="C68:L68"/>
    <mergeCell ref="G13:L13"/>
    <mergeCell ref="C69:L69"/>
    <mergeCell ref="A70:Q70"/>
    <mergeCell ref="A71:M71"/>
    <mergeCell ref="A73:B73"/>
    <mergeCell ref="C73:F73"/>
    <mergeCell ref="G73:L73"/>
    <mergeCell ref="M73:Q73"/>
  </mergeCells>
  <printOptions gridLines="1"/>
  <pageMargins left="0.37" right="0.47" top="0.57" bottom="0.5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zoomScale="115" zoomScaleNormal="115" zoomScalePageLayoutView="0" workbookViewId="0" topLeftCell="A1">
      <selection activeCell="A27" sqref="A27:M27"/>
    </sheetView>
  </sheetViews>
  <sheetFormatPr defaultColWidth="9.00390625" defaultRowHeight="12.75"/>
  <cols>
    <col min="1" max="1" width="4.875" style="39" customWidth="1"/>
    <col min="2" max="2" width="9.875" style="39" customWidth="1"/>
    <col min="3" max="3" width="29.875" style="39" customWidth="1"/>
    <col min="4" max="5" width="6.00390625" style="39" customWidth="1"/>
    <col min="6" max="6" width="6.875" style="39" customWidth="1"/>
    <col min="7" max="7" width="6.25390625" style="39" customWidth="1"/>
    <col min="8" max="8" width="7.875" style="39" customWidth="1"/>
    <col min="9" max="9" width="5.875" style="39" customWidth="1"/>
    <col min="10" max="10" width="6.00390625" style="39" customWidth="1"/>
    <col min="11" max="11" width="6.375" style="39" customWidth="1"/>
    <col min="12" max="12" width="6.125" style="39" customWidth="1"/>
    <col min="13" max="13" width="7.875" style="39" customWidth="1"/>
    <col min="14" max="14" width="7.125" style="39" customWidth="1"/>
    <col min="15" max="15" width="7.625" style="39" customWidth="1"/>
    <col min="16" max="16" width="7.875" style="39" customWidth="1"/>
    <col min="17" max="17" width="8.125" style="39" customWidth="1"/>
    <col min="18" max="16384" width="9.125" style="39" customWidth="1"/>
  </cols>
  <sheetData>
    <row r="1" spans="1:17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4.25">
      <c r="A2" s="188" t="s">
        <v>243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14.25">
      <c r="A3" s="33"/>
      <c r="B3" s="33"/>
      <c r="C3" s="189" t="str">
        <f>'KOPSAV.APR. 2'!C21</f>
        <v>Demontāžas darbi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33"/>
    </row>
    <row r="4" spans="1:17" ht="12.75">
      <c r="A4" s="169" t="s">
        <v>12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ht="12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ht="12.75">
      <c r="A6" s="181" t="s">
        <v>13</v>
      </c>
      <c r="B6" s="181"/>
      <c r="C6" s="180" t="str">
        <f>'KOPSAV.APR. 2'!C6:H6</f>
        <v>Siguldas pilsētas CSS maģistrālo siltumtīklu rekonstrukcija 3. un 6. kvartālā (saskaņā ar Siguldas siltumapgādes attīstības plānu) Siguldā, Siguldas novadā. 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36"/>
    </row>
    <row r="7" spans="1:17" ht="12.75">
      <c r="A7" s="181" t="s">
        <v>14</v>
      </c>
      <c r="B7" s="181"/>
      <c r="C7" s="180" t="str">
        <f>'KOPSAV.APR. 2'!C7:H7</f>
        <v>SAT (Strēlnieku ielas saistvads)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36"/>
    </row>
    <row r="8" spans="1:17" ht="15">
      <c r="A8" s="181" t="s">
        <v>15</v>
      </c>
      <c r="B8" s="181"/>
      <c r="C8" s="180" t="str">
        <f>'KOPSAV.APR. 2'!C9:H9</f>
        <v>Sigulda, Siguldas novads, Latvija</v>
      </c>
      <c r="D8" s="180"/>
      <c r="E8" s="180"/>
      <c r="F8" s="180"/>
      <c r="G8" s="180"/>
      <c r="H8" s="180"/>
      <c r="I8" s="180"/>
      <c r="J8" s="186"/>
      <c r="K8" s="186"/>
      <c r="L8" s="187"/>
      <c r="M8" s="187"/>
      <c r="N8" s="187"/>
      <c r="O8" s="187"/>
      <c r="P8" s="187"/>
      <c r="Q8" s="187"/>
    </row>
    <row r="9" spans="1:17" ht="12.75">
      <c r="A9" s="181" t="s">
        <v>16</v>
      </c>
      <c r="B9" s="181"/>
      <c r="C9" s="182">
        <f>'KOPSAV.APR. 1'!C10:H10</f>
        <v>0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ht="12.75">
      <c r="A10" s="181" t="s">
        <v>47</v>
      </c>
      <c r="B10" s="181"/>
      <c r="C10" s="16"/>
      <c r="D10" s="182" t="s">
        <v>87</v>
      </c>
      <c r="E10" s="182"/>
      <c r="F10" s="182"/>
      <c r="G10" s="183" t="s">
        <v>17</v>
      </c>
      <c r="H10" s="183"/>
      <c r="I10" s="183"/>
      <c r="J10" s="169" t="s">
        <v>18</v>
      </c>
      <c r="K10" s="169"/>
      <c r="L10" s="169"/>
      <c r="M10" s="169"/>
      <c r="N10" s="184">
        <f>Q27</f>
        <v>0</v>
      </c>
      <c r="O10" s="185"/>
      <c r="P10" s="13" t="s">
        <v>48</v>
      </c>
      <c r="Q10" s="14"/>
    </row>
    <row r="11" spans="1:17" ht="13.5" thickBo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 t="s">
        <v>19</v>
      </c>
      <c r="L11" s="168"/>
      <c r="M11" s="17" t="s">
        <v>91</v>
      </c>
      <c r="N11" s="13" t="s">
        <v>20</v>
      </c>
      <c r="O11" s="180"/>
      <c r="P11" s="180"/>
      <c r="Q11" s="180"/>
    </row>
    <row r="12" spans="1:17" ht="13.5" thickBot="1">
      <c r="A12" s="18" t="s">
        <v>21</v>
      </c>
      <c r="B12" s="18"/>
      <c r="C12" s="19"/>
      <c r="D12" s="18" t="s">
        <v>102</v>
      </c>
      <c r="E12" s="18" t="s">
        <v>2</v>
      </c>
      <c r="F12" s="20" t="s">
        <v>3</v>
      </c>
      <c r="G12" s="177" t="s">
        <v>22</v>
      </c>
      <c r="H12" s="178"/>
      <c r="I12" s="178"/>
      <c r="J12" s="178"/>
      <c r="K12" s="178"/>
      <c r="L12" s="179"/>
      <c r="M12" s="21"/>
      <c r="N12" s="21"/>
      <c r="O12" s="21" t="s">
        <v>23</v>
      </c>
      <c r="P12" s="21" t="s">
        <v>4</v>
      </c>
      <c r="Q12" s="22" t="s">
        <v>48</v>
      </c>
    </row>
    <row r="13" spans="1:17" ht="12.75">
      <c r="A13" s="23" t="s">
        <v>24</v>
      </c>
      <c r="B13" s="23" t="s">
        <v>25</v>
      </c>
      <c r="C13" s="23" t="s">
        <v>26</v>
      </c>
      <c r="D13" s="23"/>
      <c r="E13" s="23" t="s">
        <v>5</v>
      </c>
      <c r="F13" s="24" t="s">
        <v>6</v>
      </c>
      <c r="G13" s="23" t="s">
        <v>27</v>
      </c>
      <c r="H13" s="18" t="s">
        <v>28</v>
      </c>
      <c r="I13" s="18" t="s">
        <v>29</v>
      </c>
      <c r="J13" s="18" t="s">
        <v>30</v>
      </c>
      <c r="K13" s="18" t="s">
        <v>31</v>
      </c>
      <c r="L13" s="18" t="s">
        <v>32</v>
      </c>
      <c r="M13" s="25" t="s">
        <v>33</v>
      </c>
      <c r="N13" s="18" t="s">
        <v>29</v>
      </c>
      <c r="O13" s="18" t="s">
        <v>30</v>
      </c>
      <c r="P13" s="18" t="s">
        <v>31</v>
      </c>
      <c r="Q13" s="18" t="s">
        <v>32</v>
      </c>
    </row>
    <row r="14" spans="1:17" ht="12.75">
      <c r="A14" s="23"/>
      <c r="B14" s="23"/>
      <c r="C14" s="23"/>
      <c r="D14" s="23"/>
      <c r="E14" s="24"/>
      <c r="F14" s="24"/>
      <c r="G14" s="23" t="s">
        <v>34</v>
      </c>
      <c r="H14" s="23" t="s">
        <v>35</v>
      </c>
      <c r="I14" s="23" t="s">
        <v>36</v>
      </c>
      <c r="J14" s="23" t="s">
        <v>37</v>
      </c>
      <c r="K14" s="23" t="s">
        <v>38</v>
      </c>
      <c r="L14" s="23" t="s">
        <v>48</v>
      </c>
      <c r="M14" s="26" t="s">
        <v>39</v>
      </c>
      <c r="N14" s="23" t="s">
        <v>36</v>
      </c>
      <c r="O14" s="23" t="s">
        <v>37</v>
      </c>
      <c r="P14" s="23" t="s">
        <v>38</v>
      </c>
      <c r="Q14" s="23" t="s">
        <v>48</v>
      </c>
    </row>
    <row r="15" spans="1:17" ht="13.5" thickBot="1">
      <c r="A15" s="27" t="s">
        <v>8</v>
      </c>
      <c r="B15" s="27"/>
      <c r="C15" s="27"/>
      <c r="D15" s="27"/>
      <c r="E15" s="28"/>
      <c r="F15" s="28"/>
      <c r="G15" s="27" t="s">
        <v>40</v>
      </c>
      <c r="H15" s="27" t="s">
        <v>49</v>
      </c>
      <c r="I15" s="27" t="s">
        <v>48</v>
      </c>
      <c r="J15" s="27" t="s">
        <v>48</v>
      </c>
      <c r="K15" s="27" t="s">
        <v>48</v>
      </c>
      <c r="L15" s="27"/>
      <c r="M15" s="29" t="s">
        <v>40</v>
      </c>
      <c r="N15" s="27" t="s">
        <v>48</v>
      </c>
      <c r="O15" s="27" t="s">
        <v>48</v>
      </c>
      <c r="P15" s="27" t="s">
        <v>48</v>
      </c>
      <c r="Q15" s="27"/>
    </row>
    <row r="16" spans="1:17" ht="13.5" thickBot="1">
      <c r="A16" s="30">
        <v>1</v>
      </c>
      <c r="B16" s="30">
        <v>2</v>
      </c>
      <c r="C16" s="30">
        <v>3</v>
      </c>
      <c r="D16" s="30">
        <v>4</v>
      </c>
      <c r="E16" s="30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  <c r="Q16" s="30">
        <v>17</v>
      </c>
    </row>
    <row r="17" spans="1:17" ht="12.75">
      <c r="A17" s="8">
        <v>1</v>
      </c>
      <c r="B17" s="8"/>
      <c r="C17" s="76" t="s">
        <v>69</v>
      </c>
      <c r="D17" s="8"/>
      <c r="E17" s="8"/>
      <c r="F17" s="12"/>
      <c r="G17" s="12"/>
      <c r="H17" s="12"/>
      <c r="I17" s="12"/>
      <c r="J17" s="40"/>
      <c r="K17" s="8"/>
      <c r="L17" s="12"/>
      <c r="M17" s="12"/>
      <c r="N17" s="12"/>
      <c r="O17" s="12"/>
      <c r="P17" s="12"/>
      <c r="Q17" s="12"/>
    </row>
    <row r="18" spans="1:17" ht="12.75">
      <c r="A18" s="8">
        <v>2</v>
      </c>
      <c r="B18" s="8"/>
      <c r="C18" s="79" t="s">
        <v>146</v>
      </c>
      <c r="D18" s="80"/>
      <c r="E18" s="9" t="s">
        <v>1</v>
      </c>
      <c r="F18" s="10" t="s">
        <v>192</v>
      </c>
      <c r="G18" s="82"/>
      <c r="H18" s="83"/>
      <c r="I18" s="82">
        <f>ROUND(G18*H18,2)</f>
        <v>0</v>
      </c>
      <c r="J18" s="84"/>
      <c r="K18" s="82"/>
      <c r="L18" s="82"/>
      <c r="M18" s="82">
        <f>F18*G18</f>
        <v>0</v>
      </c>
      <c r="N18" s="82">
        <f>F18*I18</f>
        <v>0</v>
      </c>
      <c r="O18" s="82">
        <f>F18*J18</f>
        <v>0</v>
      </c>
      <c r="P18" s="82">
        <f>F18*K18</f>
        <v>0</v>
      </c>
      <c r="Q18" s="82">
        <f>SUM(N18:P18)</f>
        <v>0</v>
      </c>
    </row>
    <row r="19" spans="1:17" ht="12.75">
      <c r="A19" s="8">
        <v>3</v>
      </c>
      <c r="B19" s="8"/>
      <c r="C19" s="79" t="s">
        <v>147</v>
      </c>
      <c r="D19" s="80"/>
      <c r="E19" s="9" t="s">
        <v>1</v>
      </c>
      <c r="F19" s="10">
        <v>1848.05</v>
      </c>
      <c r="G19" s="82"/>
      <c r="H19" s="83"/>
      <c r="I19" s="82">
        <f>ROUND(G19*H19,2)</f>
        <v>0</v>
      </c>
      <c r="J19" s="84"/>
      <c r="K19" s="82"/>
      <c r="L19" s="82"/>
      <c r="M19" s="82">
        <f>F19*G19</f>
        <v>0</v>
      </c>
      <c r="N19" s="82">
        <f>F19*I19</f>
        <v>0</v>
      </c>
      <c r="O19" s="82">
        <f>F19*J19</f>
        <v>0</v>
      </c>
      <c r="P19" s="82">
        <f>F19*K19</f>
        <v>0</v>
      </c>
      <c r="Q19" s="82">
        <f>SUM(N19:P19)</f>
        <v>0</v>
      </c>
    </row>
    <row r="20" spans="1:17" ht="12.75">
      <c r="A20" s="8">
        <v>4</v>
      </c>
      <c r="B20" s="8"/>
      <c r="C20" s="79" t="s">
        <v>193</v>
      </c>
      <c r="D20" s="80"/>
      <c r="E20" s="9" t="s">
        <v>1</v>
      </c>
      <c r="F20" s="10" t="s">
        <v>194</v>
      </c>
      <c r="G20" s="82"/>
      <c r="H20" s="83"/>
      <c r="I20" s="82">
        <f>ROUND(G20*H20,2)</f>
        <v>0</v>
      </c>
      <c r="J20" s="84"/>
      <c r="K20" s="82"/>
      <c r="L20" s="82"/>
      <c r="M20" s="82">
        <f>F20*G20</f>
        <v>0</v>
      </c>
      <c r="N20" s="82">
        <f>F20*I20</f>
        <v>0</v>
      </c>
      <c r="O20" s="82">
        <f>F20*J20</f>
        <v>0</v>
      </c>
      <c r="P20" s="82">
        <f>F20*K20</f>
        <v>0</v>
      </c>
      <c r="Q20" s="82">
        <f>SUM(N20:P20)</f>
        <v>0</v>
      </c>
    </row>
    <row r="21" spans="1:17" ht="12.75">
      <c r="A21" s="8">
        <v>5</v>
      </c>
      <c r="B21" s="8"/>
      <c r="C21" s="79" t="s">
        <v>152</v>
      </c>
      <c r="D21" s="80"/>
      <c r="E21" s="9" t="s">
        <v>122</v>
      </c>
      <c r="F21" s="10">
        <v>1</v>
      </c>
      <c r="G21" s="82"/>
      <c r="H21" s="83"/>
      <c r="I21" s="82">
        <f>ROUND(G21*H21,2)</f>
        <v>0</v>
      </c>
      <c r="J21" s="84"/>
      <c r="K21" s="82"/>
      <c r="L21" s="82"/>
      <c r="M21" s="82">
        <f>F21*G21</f>
        <v>0</v>
      </c>
      <c r="N21" s="82">
        <f>F21*I21</f>
        <v>0</v>
      </c>
      <c r="O21" s="82">
        <f>F21*J21</f>
        <v>0</v>
      </c>
      <c r="P21" s="82">
        <f>F21*K21</f>
        <v>0</v>
      </c>
      <c r="Q21" s="82">
        <f>SUM(N21:P21)</f>
        <v>0</v>
      </c>
    </row>
    <row r="22" spans="1:17" ht="12.75">
      <c r="A22" s="8">
        <v>6</v>
      </c>
      <c r="B22" s="8"/>
      <c r="C22" s="11"/>
      <c r="D22" s="9"/>
      <c r="E22" s="9"/>
      <c r="F22" s="10"/>
      <c r="G22" s="10"/>
      <c r="H22" s="10"/>
      <c r="I22" s="10"/>
      <c r="J22" s="11"/>
      <c r="K22" s="9"/>
      <c r="L22" s="10"/>
      <c r="M22" s="10"/>
      <c r="N22" s="10"/>
      <c r="O22" s="10"/>
      <c r="P22" s="10"/>
      <c r="Q22" s="10"/>
    </row>
    <row r="23" spans="1:17" ht="12.75">
      <c r="A23" s="2"/>
      <c r="B23" s="2"/>
      <c r="C23" s="171" t="s">
        <v>9</v>
      </c>
      <c r="D23" s="171"/>
      <c r="E23" s="171"/>
      <c r="F23" s="171"/>
      <c r="G23" s="171"/>
      <c r="H23" s="171"/>
      <c r="I23" s="171"/>
      <c r="J23" s="171"/>
      <c r="K23" s="171"/>
      <c r="L23" s="171"/>
      <c r="M23" s="4">
        <f>SUM(M17:M22)</f>
        <v>0</v>
      </c>
      <c r="N23" s="4">
        <f>SUM(N17:N22)</f>
        <v>0</v>
      </c>
      <c r="O23" s="4">
        <f>SUM(O17:O22)</f>
        <v>0</v>
      </c>
      <c r="P23" s="4">
        <f>SUM(P17:P22)</f>
        <v>0</v>
      </c>
      <c r="Q23" s="4">
        <f>SUM(Q17:Q22)</f>
        <v>0</v>
      </c>
    </row>
    <row r="24" spans="1:17" ht="12.75">
      <c r="A24" s="2"/>
      <c r="B24" s="2"/>
      <c r="C24" s="171" t="s">
        <v>96</v>
      </c>
      <c r="D24" s="171"/>
      <c r="E24" s="171"/>
      <c r="F24" s="171"/>
      <c r="G24" s="171"/>
      <c r="H24" s="171"/>
      <c r="I24" s="171"/>
      <c r="J24" s="171"/>
      <c r="K24" s="171"/>
      <c r="L24" s="171"/>
      <c r="M24" s="4"/>
      <c r="N24" s="37"/>
      <c r="O24" s="10">
        <f>ROUND(O23*0,2)</f>
        <v>0</v>
      </c>
      <c r="P24" s="3"/>
      <c r="Q24" s="2"/>
    </row>
    <row r="25" spans="1:17" ht="12.75">
      <c r="A25" s="2"/>
      <c r="B25" s="2"/>
      <c r="C25" s="172" t="s">
        <v>10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0">
        <f>SUM(M23)</f>
        <v>0</v>
      </c>
      <c r="N25" s="7">
        <f>N23</f>
        <v>0</v>
      </c>
      <c r="O25" s="7">
        <f>SUM(O23:O24)</f>
        <v>0</v>
      </c>
      <c r="P25" s="74">
        <f>SUM(P23)</f>
        <v>0</v>
      </c>
      <c r="Q25" s="7">
        <f>SUM(N25:P25)</f>
        <v>0</v>
      </c>
    </row>
    <row r="26" spans="1:17" ht="12.7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ht="12.7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5" t="s">
        <v>7</v>
      </c>
      <c r="O27" s="32" t="s">
        <v>48</v>
      </c>
      <c r="P27" s="32"/>
      <c r="Q27" s="32">
        <f>Q25</f>
        <v>0</v>
      </c>
    </row>
    <row r="28" spans="1:17" ht="12.7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12.7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7" ht="12.75">
      <c r="A30" s="168" t="s">
        <v>41</v>
      </c>
      <c r="B30" s="168"/>
      <c r="C30" s="170"/>
      <c r="D30" s="170"/>
      <c r="E30" s="170"/>
      <c r="F30" s="170"/>
      <c r="G30" s="168"/>
      <c r="H30" s="168"/>
      <c r="I30" s="168"/>
      <c r="J30" s="168"/>
      <c r="K30" s="168"/>
      <c r="L30" s="168"/>
      <c r="M30" s="175"/>
      <c r="N30" s="175"/>
      <c r="O30" s="175"/>
      <c r="P30" s="175"/>
      <c r="Q30" s="175"/>
    </row>
    <row r="31" spans="1:17" ht="12.75">
      <c r="A31" s="168"/>
      <c r="B31" s="168"/>
      <c r="C31" s="169" t="s">
        <v>42</v>
      </c>
      <c r="D31" s="169"/>
      <c r="E31" s="169"/>
      <c r="F31" s="169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1:17" ht="12.75">
      <c r="A32" s="13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2.75">
      <c r="A33" s="13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12.75">
      <c r="A34" s="13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2.75">
      <c r="A35" s="13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12.75">
      <c r="A36" s="13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</sheetData>
  <sheetProtection/>
  <mergeCells count="39">
    <mergeCell ref="A2:Q2"/>
    <mergeCell ref="C3:P3"/>
    <mergeCell ref="A4:Q4"/>
    <mergeCell ref="A5:Q5"/>
    <mergeCell ref="A6:B6"/>
    <mergeCell ref="C6:P6"/>
    <mergeCell ref="A7:B7"/>
    <mergeCell ref="C7:P7"/>
    <mergeCell ref="A8:B8"/>
    <mergeCell ref="C8:I8"/>
    <mergeCell ref="J8:K8"/>
    <mergeCell ref="L8:Q8"/>
    <mergeCell ref="C23:L23"/>
    <mergeCell ref="C24:L24"/>
    <mergeCell ref="A9:B9"/>
    <mergeCell ref="C9:Q9"/>
    <mergeCell ref="A10:B10"/>
    <mergeCell ref="D10:F10"/>
    <mergeCell ref="G10:I10"/>
    <mergeCell ref="J10:M10"/>
    <mergeCell ref="N10:O10"/>
    <mergeCell ref="A11:J11"/>
    <mergeCell ref="K11:L11"/>
    <mergeCell ref="O11:Q11"/>
    <mergeCell ref="G12:L12"/>
    <mergeCell ref="A29:Q29"/>
    <mergeCell ref="A30:B30"/>
    <mergeCell ref="C30:F30"/>
    <mergeCell ref="G30:I30"/>
    <mergeCell ref="J30:L30"/>
    <mergeCell ref="M30:Q30"/>
    <mergeCell ref="C25:L25"/>
    <mergeCell ref="A26:Q26"/>
    <mergeCell ref="A27:M27"/>
    <mergeCell ref="A28:Q28"/>
    <mergeCell ref="A31:B31"/>
    <mergeCell ref="C31:F31"/>
    <mergeCell ref="G31:L31"/>
    <mergeCell ref="M31:Q31"/>
  </mergeCells>
  <printOptions gridLines="1"/>
  <pageMargins left="0.51" right="0.39" top="0.56" bottom="0.53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115" zoomScaleSheetLayoutView="115" workbookViewId="0" topLeftCell="A1">
      <selection activeCell="L18" sqref="L18"/>
    </sheetView>
  </sheetViews>
  <sheetFormatPr defaultColWidth="9.00390625" defaultRowHeight="12.75"/>
  <cols>
    <col min="1" max="1" width="4.00390625" style="39" customWidth="1"/>
    <col min="2" max="2" width="12.625" style="39" customWidth="1"/>
    <col min="3" max="3" width="26.375" style="39" customWidth="1"/>
    <col min="4" max="5" width="6.00390625" style="39" customWidth="1"/>
    <col min="6" max="6" width="6.625" style="39" customWidth="1"/>
    <col min="7" max="7" width="7.375" style="39" customWidth="1"/>
    <col min="8" max="8" width="8.25390625" style="39" customWidth="1"/>
    <col min="9" max="9" width="6.125" style="39" customWidth="1"/>
    <col min="10" max="10" width="6.625" style="39" customWidth="1"/>
    <col min="11" max="11" width="7.25390625" style="39" customWidth="1"/>
    <col min="12" max="12" width="7.625" style="39" customWidth="1"/>
    <col min="13" max="13" width="7.375" style="39" customWidth="1"/>
    <col min="14" max="14" width="8.25390625" style="39" customWidth="1"/>
    <col min="15" max="15" width="8.375" style="39" customWidth="1"/>
    <col min="16" max="16" width="7.25390625" style="39" customWidth="1"/>
    <col min="17" max="17" width="8.625" style="39" customWidth="1"/>
    <col min="18" max="16384" width="9.125" style="39" customWidth="1"/>
  </cols>
  <sheetData>
    <row r="1" spans="1:17" ht="14.25">
      <c r="A1" s="188" t="s">
        <v>244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4.25">
      <c r="A2" s="33"/>
      <c r="B2" s="33"/>
      <c r="C2" s="190" t="str">
        <f>'KOPSAV.APR. 2'!C22</f>
        <v>Labiekārtošanas darbi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33"/>
    </row>
    <row r="3" spans="1:17" ht="12.75">
      <c r="A3" s="169" t="s">
        <v>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ht="12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7" ht="12.75">
      <c r="A5" s="181" t="s">
        <v>13</v>
      </c>
      <c r="B5" s="181"/>
      <c r="C5" s="180" t="str">
        <f>'KOPSAV.APR. 2'!C6:H6</f>
        <v>Siguldas pilsētas CSS maģistrālo siltumtīklu rekonstrukcija 3. un 6. kvartālā (saskaņā ar Siguldas siltumapgādes attīstības plānu) Siguldā, Siguldas novadā. 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36"/>
    </row>
    <row r="6" spans="1:17" ht="12.75">
      <c r="A6" s="181" t="s">
        <v>14</v>
      </c>
      <c r="B6" s="181"/>
      <c r="C6" s="180" t="str">
        <f>'KOPSAV.APR. 2'!C7:H7</f>
        <v>SAT (Strēlnieku ielas saistvads)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36"/>
    </row>
    <row r="7" spans="1:17" ht="15">
      <c r="A7" s="181" t="s">
        <v>15</v>
      </c>
      <c r="B7" s="181"/>
      <c r="C7" s="180" t="str">
        <f>'KOPSAV.APR. 2'!C9:H9</f>
        <v>Sigulda, Siguldas novads, Latvija</v>
      </c>
      <c r="D7" s="180"/>
      <c r="E7" s="180"/>
      <c r="F7" s="180"/>
      <c r="G7" s="180"/>
      <c r="H7" s="180"/>
      <c r="I7" s="180"/>
      <c r="J7" s="186"/>
      <c r="K7" s="186"/>
      <c r="L7" s="187"/>
      <c r="M7" s="187"/>
      <c r="N7" s="187"/>
      <c r="O7" s="187"/>
      <c r="P7" s="187"/>
      <c r="Q7" s="187"/>
    </row>
    <row r="8" spans="1:17" ht="12.75">
      <c r="A8" s="181" t="s">
        <v>16</v>
      </c>
      <c r="B8" s="181"/>
      <c r="C8" s="182">
        <f>'KOPSAV.APR. 1'!C10:H10</f>
        <v>0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9" spans="1:17" ht="12.75">
      <c r="A9" s="181" t="s">
        <v>47</v>
      </c>
      <c r="B9" s="181"/>
      <c r="C9" s="16"/>
      <c r="D9" s="182" t="s">
        <v>87</v>
      </c>
      <c r="E9" s="182"/>
      <c r="F9" s="182"/>
      <c r="G9" s="183" t="s">
        <v>17</v>
      </c>
      <c r="H9" s="183"/>
      <c r="I9" s="183"/>
      <c r="J9" s="169" t="s">
        <v>18</v>
      </c>
      <c r="K9" s="169"/>
      <c r="L9" s="169"/>
      <c r="M9" s="169"/>
      <c r="N9" s="184">
        <f>Q26</f>
        <v>0</v>
      </c>
      <c r="O9" s="185"/>
      <c r="P9" s="13" t="s">
        <v>48</v>
      </c>
      <c r="Q9" s="14"/>
    </row>
    <row r="10" spans="1:17" ht="13.5" thickBo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 t="s">
        <v>19</v>
      </c>
      <c r="L10" s="168"/>
      <c r="M10" s="17" t="s">
        <v>91</v>
      </c>
      <c r="N10" s="13" t="s">
        <v>20</v>
      </c>
      <c r="O10" s="180"/>
      <c r="P10" s="180"/>
      <c r="Q10" s="180"/>
    </row>
    <row r="11" spans="1:17" ht="13.5" thickBot="1">
      <c r="A11" s="18" t="s">
        <v>21</v>
      </c>
      <c r="B11" s="18"/>
      <c r="C11" s="19"/>
      <c r="D11" s="18" t="s">
        <v>102</v>
      </c>
      <c r="E11" s="18" t="s">
        <v>2</v>
      </c>
      <c r="F11" s="20" t="s">
        <v>3</v>
      </c>
      <c r="G11" s="177" t="s">
        <v>22</v>
      </c>
      <c r="H11" s="178"/>
      <c r="I11" s="178"/>
      <c r="J11" s="178"/>
      <c r="K11" s="178"/>
      <c r="L11" s="179"/>
      <c r="M11" s="21"/>
      <c r="N11" s="21"/>
      <c r="O11" s="21" t="s">
        <v>23</v>
      </c>
      <c r="P11" s="21" t="s">
        <v>4</v>
      </c>
      <c r="Q11" s="22" t="s">
        <v>48</v>
      </c>
    </row>
    <row r="12" spans="1:17" ht="12.75">
      <c r="A12" s="23" t="s">
        <v>24</v>
      </c>
      <c r="B12" s="23" t="s">
        <v>25</v>
      </c>
      <c r="C12" s="23" t="s">
        <v>26</v>
      </c>
      <c r="D12" s="23"/>
      <c r="E12" s="23" t="s">
        <v>5</v>
      </c>
      <c r="F12" s="24" t="s">
        <v>6</v>
      </c>
      <c r="G12" s="23" t="s">
        <v>27</v>
      </c>
      <c r="H12" s="18" t="s">
        <v>28</v>
      </c>
      <c r="I12" s="18" t="s">
        <v>29</v>
      </c>
      <c r="J12" s="18" t="s">
        <v>30</v>
      </c>
      <c r="K12" s="18" t="s">
        <v>31</v>
      </c>
      <c r="L12" s="18" t="s">
        <v>32</v>
      </c>
      <c r="M12" s="25" t="s">
        <v>33</v>
      </c>
      <c r="N12" s="18" t="s">
        <v>29</v>
      </c>
      <c r="O12" s="18" t="s">
        <v>30</v>
      </c>
      <c r="P12" s="18" t="s">
        <v>31</v>
      </c>
      <c r="Q12" s="18" t="s">
        <v>32</v>
      </c>
    </row>
    <row r="13" spans="1:17" ht="12.75">
      <c r="A13" s="23"/>
      <c r="B13" s="23"/>
      <c r="C13" s="23"/>
      <c r="D13" s="23"/>
      <c r="E13" s="24"/>
      <c r="F13" s="24"/>
      <c r="G13" s="23" t="s">
        <v>34</v>
      </c>
      <c r="H13" s="23" t="s">
        <v>35</v>
      </c>
      <c r="I13" s="23" t="s">
        <v>36</v>
      </c>
      <c r="J13" s="23" t="s">
        <v>37</v>
      </c>
      <c r="K13" s="23" t="s">
        <v>38</v>
      </c>
      <c r="L13" s="23" t="s">
        <v>48</v>
      </c>
      <c r="M13" s="26" t="s">
        <v>39</v>
      </c>
      <c r="N13" s="23" t="s">
        <v>36</v>
      </c>
      <c r="O13" s="23" t="s">
        <v>37</v>
      </c>
      <c r="P13" s="23" t="s">
        <v>38</v>
      </c>
      <c r="Q13" s="23" t="s">
        <v>48</v>
      </c>
    </row>
    <row r="14" spans="1:17" ht="13.5" thickBot="1">
      <c r="A14" s="27" t="s">
        <v>8</v>
      </c>
      <c r="B14" s="27"/>
      <c r="C14" s="27"/>
      <c r="D14" s="27"/>
      <c r="E14" s="28"/>
      <c r="F14" s="28"/>
      <c r="G14" s="27" t="s">
        <v>40</v>
      </c>
      <c r="H14" s="27" t="s">
        <v>49</v>
      </c>
      <c r="I14" s="27" t="s">
        <v>48</v>
      </c>
      <c r="J14" s="27" t="s">
        <v>48</v>
      </c>
      <c r="K14" s="27" t="s">
        <v>48</v>
      </c>
      <c r="L14" s="27"/>
      <c r="M14" s="29" t="s">
        <v>40</v>
      </c>
      <c r="N14" s="27" t="s">
        <v>48</v>
      </c>
      <c r="O14" s="27" t="s">
        <v>48</v>
      </c>
      <c r="P14" s="27" t="s">
        <v>48</v>
      </c>
      <c r="Q14" s="27"/>
    </row>
    <row r="15" spans="1:17" ht="13.5" thickBot="1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30">
        <v>10</v>
      </c>
      <c r="K15" s="30">
        <v>11</v>
      </c>
      <c r="L15" s="30">
        <v>12</v>
      </c>
      <c r="M15" s="30">
        <v>13</v>
      </c>
      <c r="N15" s="30">
        <v>14</v>
      </c>
      <c r="O15" s="30">
        <v>15</v>
      </c>
      <c r="P15" s="30">
        <v>16</v>
      </c>
      <c r="Q15" s="30">
        <v>17</v>
      </c>
    </row>
    <row r="16" spans="1:17" ht="12.75">
      <c r="A16" s="31">
        <v>1</v>
      </c>
      <c r="B16" s="8"/>
      <c r="C16" s="76" t="s">
        <v>75</v>
      </c>
      <c r="D16" s="8"/>
      <c r="E16" s="8"/>
      <c r="F16" s="1"/>
      <c r="G16" s="1"/>
      <c r="H16" s="1"/>
      <c r="I16" s="31"/>
      <c r="J16" s="43"/>
      <c r="K16" s="1"/>
      <c r="L16" s="12"/>
      <c r="M16" s="12"/>
      <c r="N16" s="12"/>
      <c r="O16" s="12"/>
      <c r="P16" s="12"/>
      <c r="Q16" s="12"/>
    </row>
    <row r="17" spans="1:17" ht="38.25">
      <c r="A17" s="2">
        <v>2</v>
      </c>
      <c r="B17" s="9"/>
      <c r="C17" s="79" t="s">
        <v>154</v>
      </c>
      <c r="D17" s="80"/>
      <c r="E17" s="9" t="s">
        <v>1</v>
      </c>
      <c r="F17" s="4" t="s">
        <v>192</v>
      </c>
      <c r="G17" s="82"/>
      <c r="H17" s="83"/>
      <c r="I17" s="82">
        <f>ROUND(G17*H17,2)</f>
        <v>0</v>
      </c>
      <c r="J17" s="84"/>
      <c r="K17" s="82"/>
      <c r="L17" s="82"/>
      <c r="M17" s="82">
        <f>F17*G17</f>
        <v>0</v>
      </c>
      <c r="N17" s="82">
        <f>F17*I17</f>
        <v>0</v>
      </c>
      <c r="O17" s="82">
        <f>F17*J17</f>
        <v>0</v>
      </c>
      <c r="P17" s="82">
        <f>F17*K17</f>
        <v>0</v>
      </c>
      <c r="Q17" s="82">
        <f>SUM(N17:P17)</f>
        <v>0</v>
      </c>
    </row>
    <row r="18" spans="1:17" ht="12.75">
      <c r="A18" s="2">
        <v>3</v>
      </c>
      <c r="B18" s="9"/>
      <c r="C18" s="79" t="s">
        <v>155</v>
      </c>
      <c r="D18" s="80"/>
      <c r="E18" s="9" t="s">
        <v>1</v>
      </c>
      <c r="F18" s="4">
        <v>1848.05</v>
      </c>
      <c r="G18" s="82"/>
      <c r="H18" s="83"/>
      <c r="I18" s="82">
        <f>ROUND(G18*H18,2)</f>
        <v>0</v>
      </c>
      <c r="J18" s="84"/>
      <c r="K18" s="82"/>
      <c r="L18" s="82"/>
      <c r="M18" s="82">
        <f>F18*G18</f>
        <v>0</v>
      </c>
      <c r="N18" s="82">
        <f>F18*I18</f>
        <v>0</v>
      </c>
      <c r="O18" s="82">
        <f>F18*J18</f>
        <v>0</v>
      </c>
      <c r="P18" s="82">
        <f>F18*K18</f>
        <v>0</v>
      </c>
      <c r="Q18" s="82">
        <f>SUM(N18:P18)</f>
        <v>0</v>
      </c>
    </row>
    <row r="19" spans="1:17" ht="12.75">
      <c r="A19" s="2">
        <v>4</v>
      </c>
      <c r="B19" s="9"/>
      <c r="C19" s="79" t="s">
        <v>195</v>
      </c>
      <c r="D19" s="80"/>
      <c r="E19" s="9" t="s">
        <v>1</v>
      </c>
      <c r="F19" s="4" t="s">
        <v>194</v>
      </c>
      <c r="G19" s="82"/>
      <c r="H19" s="83"/>
      <c r="I19" s="82">
        <f>ROUND(G19*H19,2)</f>
        <v>0</v>
      </c>
      <c r="J19" s="84"/>
      <c r="K19" s="82"/>
      <c r="L19" s="82"/>
      <c r="M19" s="82">
        <f>F19*G19</f>
        <v>0</v>
      </c>
      <c r="N19" s="82">
        <f>F19*I19</f>
        <v>0</v>
      </c>
      <c r="O19" s="82">
        <f>F19*J19</f>
        <v>0</v>
      </c>
      <c r="P19" s="82">
        <f>F19*K19</f>
        <v>0</v>
      </c>
      <c r="Q19" s="82">
        <f>SUM(N19:P19)</f>
        <v>0</v>
      </c>
    </row>
    <row r="20" spans="1:17" ht="38.25">
      <c r="A20" s="31">
        <v>5</v>
      </c>
      <c r="B20" s="8"/>
      <c r="C20" s="77" t="s">
        <v>158</v>
      </c>
      <c r="D20" s="80"/>
      <c r="E20" s="9" t="s">
        <v>1</v>
      </c>
      <c r="F20" s="4" t="s">
        <v>196</v>
      </c>
      <c r="G20" s="82"/>
      <c r="H20" s="83"/>
      <c r="I20" s="82">
        <f>ROUND(G20*H20,2)</f>
        <v>0</v>
      </c>
      <c r="J20" s="84"/>
      <c r="K20" s="82"/>
      <c r="L20" s="82"/>
      <c r="M20" s="82">
        <f>F20*G20</f>
        <v>0</v>
      </c>
      <c r="N20" s="82">
        <f>F20*I20</f>
        <v>0</v>
      </c>
      <c r="O20" s="82">
        <f>F20*J20</f>
        <v>0</v>
      </c>
      <c r="P20" s="82">
        <f>F20*K20</f>
        <v>0</v>
      </c>
      <c r="Q20" s="82">
        <f>SUM(N20:P20)</f>
        <v>0</v>
      </c>
    </row>
    <row r="21" spans="1:17" ht="12.75">
      <c r="A21" s="2">
        <v>6</v>
      </c>
      <c r="B21" s="8"/>
      <c r="C21" s="40"/>
      <c r="D21" s="9"/>
      <c r="E21" s="9"/>
      <c r="F21" s="4"/>
      <c r="G21" s="4"/>
      <c r="H21" s="4"/>
      <c r="I21" s="2"/>
      <c r="J21" s="97"/>
      <c r="K21" s="4"/>
      <c r="L21" s="10"/>
      <c r="M21" s="10"/>
      <c r="N21" s="10"/>
      <c r="O21" s="10"/>
      <c r="P21" s="10"/>
      <c r="Q21" s="10"/>
    </row>
    <row r="22" spans="1:17" ht="12.75">
      <c r="A22" s="2"/>
      <c r="B22" s="2"/>
      <c r="C22" s="171" t="s">
        <v>9</v>
      </c>
      <c r="D22" s="171"/>
      <c r="E22" s="171"/>
      <c r="F22" s="171"/>
      <c r="G22" s="171"/>
      <c r="H22" s="171"/>
      <c r="I22" s="171"/>
      <c r="J22" s="171"/>
      <c r="K22" s="171"/>
      <c r="L22" s="171"/>
      <c r="M22" s="4">
        <f>SUM(M16:M21)</f>
        <v>0</v>
      </c>
      <c r="N22" s="4">
        <f>SUM(N16:N21)</f>
        <v>0</v>
      </c>
      <c r="O22" s="4">
        <f>SUM(O16:O21)</f>
        <v>0</v>
      </c>
      <c r="P22" s="4">
        <f>SUM(P16:P21)</f>
        <v>0</v>
      </c>
      <c r="Q22" s="4">
        <f>SUM(Q16:Q21)</f>
        <v>0</v>
      </c>
    </row>
    <row r="23" spans="1:17" ht="12.75">
      <c r="A23" s="2"/>
      <c r="B23" s="2"/>
      <c r="C23" s="171" t="s">
        <v>96</v>
      </c>
      <c r="D23" s="171"/>
      <c r="E23" s="171"/>
      <c r="F23" s="171"/>
      <c r="G23" s="171"/>
      <c r="H23" s="171"/>
      <c r="I23" s="171"/>
      <c r="J23" s="171"/>
      <c r="K23" s="171"/>
      <c r="L23" s="171"/>
      <c r="M23" s="4"/>
      <c r="N23" s="37"/>
      <c r="O23" s="10">
        <f>ROUND(O22*0,2)</f>
        <v>0</v>
      </c>
      <c r="P23" s="3"/>
      <c r="Q23" s="2"/>
    </row>
    <row r="24" spans="1:17" ht="12.75">
      <c r="A24" s="2"/>
      <c r="B24" s="2"/>
      <c r="C24" s="172" t="s">
        <v>10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0">
        <f>SUM(M22)</f>
        <v>0</v>
      </c>
      <c r="N24" s="7">
        <f>N22</f>
        <v>0</v>
      </c>
      <c r="O24" s="7">
        <f>SUM(O22:O23)</f>
        <v>0</v>
      </c>
      <c r="P24" s="7">
        <f>SUM(P22)</f>
        <v>0</v>
      </c>
      <c r="Q24" s="7">
        <f>SUM(N24:P24)</f>
        <v>0</v>
      </c>
    </row>
    <row r="25" spans="1:17" ht="12.7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ht="12.7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5" t="s">
        <v>7</v>
      </c>
      <c r="O26" s="32" t="s">
        <v>48</v>
      </c>
      <c r="P26" s="32"/>
      <c r="Q26" s="32">
        <f>Q24</f>
        <v>0</v>
      </c>
    </row>
    <row r="27" spans="1:17" ht="12.7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</row>
    <row r="28" spans="1:17" ht="12.7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12.75">
      <c r="A29" s="168" t="s">
        <v>41</v>
      </c>
      <c r="B29" s="168"/>
      <c r="C29" s="170"/>
      <c r="D29" s="170"/>
      <c r="E29" s="170"/>
      <c r="F29" s="170"/>
      <c r="G29" s="168"/>
      <c r="H29" s="168"/>
      <c r="I29" s="168"/>
      <c r="J29" s="168"/>
      <c r="K29" s="168"/>
      <c r="L29" s="168"/>
      <c r="M29" s="175"/>
      <c r="N29" s="175"/>
      <c r="O29" s="175"/>
      <c r="P29" s="175"/>
      <c r="Q29" s="175"/>
    </row>
    <row r="30" spans="1:17" ht="12.75">
      <c r="A30" s="168"/>
      <c r="B30" s="168"/>
      <c r="C30" s="169" t="s">
        <v>42</v>
      </c>
      <c r="D30" s="169"/>
      <c r="E30" s="169"/>
      <c r="F30" s="169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</row>
    <row r="31" spans="1:17" ht="12.75">
      <c r="A31" s="13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ht="12.75">
      <c r="A32" s="13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2.75">
      <c r="A33" s="13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12.75">
      <c r="A34" s="13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2.75">
      <c r="A35" s="13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</sheetData>
  <sheetProtection/>
  <mergeCells count="39">
    <mergeCell ref="A1:Q1"/>
    <mergeCell ref="C2:P2"/>
    <mergeCell ref="A3:Q3"/>
    <mergeCell ref="A4:Q4"/>
    <mergeCell ref="A5:B5"/>
    <mergeCell ref="C5:P5"/>
    <mergeCell ref="A6:B6"/>
    <mergeCell ref="C6:P6"/>
    <mergeCell ref="A7:B7"/>
    <mergeCell ref="C7:I7"/>
    <mergeCell ref="J7:K7"/>
    <mergeCell ref="L7:Q7"/>
    <mergeCell ref="C22:L22"/>
    <mergeCell ref="C23:L23"/>
    <mergeCell ref="A8:B8"/>
    <mergeCell ref="C8:Q8"/>
    <mergeCell ref="A9:B9"/>
    <mergeCell ref="D9:F9"/>
    <mergeCell ref="G9:I9"/>
    <mergeCell ref="J9:M9"/>
    <mergeCell ref="N9:O9"/>
    <mergeCell ref="A10:J10"/>
    <mergeCell ref="K10:L10"/>
    <mergeCell ref="O10:Q10"/>
    <mergeCell ref="G11:L11"/>
    <mergeCell ref="A28:Q28"/>
    <mergeCell ref="A29:B29"/>
    <mergeCell ref="C29:F29"/>
    <mergeCell ref="G29:I29"/>
    <mergeCell ref="J29:L29"/>
    <mergeCell ref="M29:Q29"/>
    <mergeCell ref="C24:L24"/>
    <mergeCell ref="A25:Q25"/>
    <mergeCell ref="A26:M26"/>
    <mergeCell ref="A27:Q27"/>
    <mergeCell ref="A30:B30"/>
    <mergeCell ref="C30:F30"/>
    <mergeCell ref="G30:L30"/>
    <mergeCell ref="M30:Q3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Liana Krieva</cp:lastModifiedBy>
  <cp:lastPrinted>2014-03-31T07:42:53Z</cp:lastPrinted>
  <dcterms:created xsi:type="dcterms:W3CDTF">1998-06-22T08:16:43Z</dcterms:created>
  <dcterms:modified xsi:type="dcterms:W3CDTF">2014-04-28T11:03:23Z</dcterms:modified>
  <cp:category/>
  <cp:version/>
  <cp:contentType/>
  <cp:contentStatus/>
</cp:coreProperties>
</file>